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Лист1!$A$1:$I$39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/>
  <c r="F13"/>
  <c r="D13"/>
  <c r="F16"/>
  <c r="G16"/>
  <c r="E11"/>
  <c r="D11"/>
  <c r="E35"/>
  <c r="E38"/>
  <c r="D25"/>
  <c r="G12"/>
  <c r="G27"/>
  <c r="F26"/>
  <c r="F17"/>
  <c r="G17"/>
  <c r="G31"/>
  <c r="F31"/>
  <c r="G28"/>
  <c r="F28"/>
  <c r="F24"/>
  <c r="G26"/>
  <c r="G24"/>
  <c r="G15"/>
  <c r="G14"/>
  <c r="F15"/>
  <c r="F14"/>
  <c r="F33"/>
  <c r="G18"/>
  <c r="F18"/>
  <c r="F34"/>
  <c r="F20"/>
  <c r="F22"/>
  <c r="F30"/>
  <c r="G30"/>
  <c r="G29"/>
  <c r="F32"/>
  <c r="G20"/>
  <c r="G21"/>
  <c r="G22"/>
  <c r="G32"/>
  <c r="G34"/>
  <c r="G33"/>
  <c r="F21"/>
  <c r="G37"/>
  <c r="F37"/>
  <c r="F27"/>
  <c r="E25"/>
  <c r="G25"/>
  <c r="F12"/>
  <c r="G23"/>
  <c r="F23"/>
  <c r="F25"/>
  <c r="F36"/>
  <c r="G36"/>
  <c r="D38"/>
  <c r="G38" l="1"/>
  <c r="G13"/>
  <c r="F38"/>
  <c r="F11"/>
  <c r="D35"/>
  <c r="G11"/>
  <c r="G35" l="1"/>
  <c r="F35"/>
</calcChain>
</file>

<file path=xl/sharedStrings.xml><?xml version="1.0" encoding="utf-8"?>
<sst xmlns="http://schemas.openxmlformats.org/spreadsheetml/2006/main" count="49" uniqueCount="48">
  <si>
    <t>Додаток №2</t>
  </si>
  <si>
    <t>№ п/п</t>
  </si>
  <si>
    <t>Найменування</t>
  </si>
  <si>
    <t>План</t>
  </si>
  <si>
    <t>Видатки</t>
  </si>
  <si>
    <t>Відхилення</t>
  </si>
  <si>
    <t>Відсотки</t>
  </si>
  <si>
    <t>1.</t>
  </si>
  <si>
    <t>Органи місцевого самоврядування</t>
  </si>
  <si>
    <t>2.</t>
  </si>
  <si>
    <t>3.</t>
  </si>
  <si>
    <t>4.</t>
  </si>
  <si>
    <t>Соц.захист та соцзабезпечення</t>
  </si>
  <si>
    <t>6.</t>
  </si>
  <si>
    <t>Культура і мистецтво</t>
  </si>
  <si>
    <t>7.</t>
  </si>
  <si>
    <t>Засоби масової інформації</t>
  </si>
  <si>
    <t>8.</t>
  </si>
  <si>
    <t>Фізична культура і спорт</t>
  </si>
  <si>
    <t>9.</t>
  </si>
  <si>
    <t>Разом</t>
  </si>
  <si>
    <t>Разом загальний та спеціальний</t>
  </si>
  <si>
    <t>Спеціальний фонд на вказаний період</t>
  </si>
  <si>
    <t>Резервний фонд місцевого бюджету</t>
  </si>
  <si>
    <t xml:space="preserve">Заходи та роботи з територіальної оборони </t>
  </si>
  <si>
    <t>5.</t>
  </si>
  <si>
    <t>10.</t>
  </si>
  <si>
    <t>11.</t>
  </si>
  <si>
    <t xml:space="preserve"> Інші заходи за рахунок коштів резервного фонду місцевого бюджету </t>
  </si>
  <si>
    <t xml:space="preserve">Освітня  субвенція </t>
  </si>
  <si>
    <t>Освіта у т.ч</t>
  </si>
  <si>
    <t>Місцевий бюджет</t>
  </si>
  <si>
    <t>Субвен особом з.особлив.освітніми потребами</t>
  </si>
  <si>
    <t>Забезпечення діяльності водопровідно-каналізаційного господарства</t>
  </si>
  <si>
    <t>КП "Акватік"</t>
  </si>
  <si>
    <t>КП "Кришталь"</t>
  </si>
  <si>
    <t>Організація благоустрою населених пунктів</t>
  </si>
  <si>
    <t xml:space="preserve">Інші видатки </t>
  </si>
  <si>
    <t>Житлово-комунальне господарство у т.ч.</t>
  </si>
  <si>
    <t>Трансферти КП у т.ч.</t>
  </si>
  <si>
    <t>Заходи та роботи з мобілізаційної підготовки місцевого значення</t>
  </si>
  <si>
    <t>Міжбюджетні трансферти</t>
  </si>
  <si>
    <t>Субвенція на доплати пед.працівникам</t>
  </si>
  <si>
    <t>Забезпечення харчуванням учнів закладів загальної середньої освіти</t>
  </si>
  <si>
    <t xml:space="preserve"> Видаткиз сільського бюджету за 12 місяців 2025 року.</t>
  </si>
  <si>
    <t xml:space="preserve">Секретар сільської ради </t>
  </si>
  <si>
    <t>Наталія ШУТАК</t>
  </si>
  <si>
    <t>до рішення Теплицької сільської ради від 10 лютого 2026 року №1174-VIII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</si>
</sst>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0.00"/>
    <numFmt numFmtId="166" formatCode="#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color indexed="8"/>
      <name val="Times New Roman"/>
    </font>
    <font>
      <b/>
      <sz val="12"/>
      <name val="Arial Cyr"/>
      <charset val="204"/>
    </font>
    <font>
      <b/>
      <sz val="14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 readingOrder="2"/>
    </xf>
    <xf numFmtId="0" fontId="4" fillId="0" borderId="0" xfId="0" applyFont="1" applyAlignment="1">
      <alignment wrapText="1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 readingOrder="2"/>
    </xf>
    <xf numFmtId="0" fontId="0" fillId="0" borderId="0" xfId="0" applyFill="1" applyAlignment="1">
      <alignment wrapText="1" readingOrder="2"/>
    </xf>
    <xf numFmtId="0" fontId="5" fillId="0" borderId="1" xfId="0" applyFont="1" applyFill="1" applyBorder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2" fontId="5" fillId="0" borderId="1" xfId="0" applyNumberFormat="1" applyFont="1" applyFill="1" applyBorder="1"/>
    <xf numFmtId="0" fontId="5" fillId="0" borderId="2" xfId="0" applyFont="1" applyFill="1" applyBorder="1"/>
    <xf numFmtId="0" fontId="6" fillId="0" borderId="1" xfId="0" applyFont="1" applyFill="1" applyBorder="1"/>
    <xf numFmtId="1" fontId="5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166" fontId="6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/>
    <xf numFmtId="2" fontId="6" fillId="0" borderId="1" xfId="0" applyNumberFormat="1" applyFont="1" applyFill="1" applyBorder="1"/>
    <xf numFmtId="0" fontId="4" fillId="0" borderId="0" xfId="0" applyFont="1" applyFill="1" applyAlignment="1">
      <alignment horizont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165" fontId="7" fillId="0" borderId="3" xfId="0" applyNumberFormat="1" applyFont="1" applyBorder="1" applyAlignment="1" applyProtection="1">
      <alignment horizontal="right" vertical="top" wrapText="1"/>
    </xf>
    <xf numFmtId="0" fontId="9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66" fontId="7" fillId="0" borderId="1" xfId="0" applyNumberFormat="1" applyFont="1" applyBorder="1" applyAlignment="1" applyProtection="1">
      <alignment horizontal="right" vertical="top"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Fill="1"/>
    <xf numFmtId="164" fontId="8" fillId="0" borderId="0" xfId="1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"/>
  <sheetViews>
    <sheetView tabSelected="1" view="pageBreakPreview" topLeftCell="B32" workbookViewId="0">
      <selection activeCell="C39" sqref="C39"/>
    </sheetView>
  </sheetViews>
  <sheetFormatPr defaultRowHeight="12.75"/>
  <cols>
    <col min="1" max="1" width="2.42578125" hidden="1" customWidth="1"/>
    <col min="2" max="2" width="4.140625" customWidth="1"/>
    <col min="3" max="3" width="46.42578125" customWidth="1"/>
    <col min="4" max="4" width="20" customWidth="1"/>
    <col min="5" max="5" width="19.85546875" customWidth="1"/>
    <col min="6" max="6" width="15.42578125" customWidth="1"/>
    <col min="7" max="7" width="13.28515625" customWidth="1"/>
    <col min="8" max="8" width="14.28515625" hidden="1" customWidth="1"/>
    <col min="9" max="9" width="0.5703125" hidden="1" customWidth="1"/>
  </cols>
  <sheetData>
    <row r="1" spans="1:9" ht="0.75" customHeight="1"/>
    <row r="2" spans="1:9" hidden="1">
      <c r="A2" s="4"/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33" t="s">
        <v>0</v>
      </c>
      <c r="G3" s="33"/>
      <c r="H3" s="4"/>
      <c r="I3" s="4"/>
    </row>
    <row r="4" spans="1:9" ht="48.75" customHeight="1">
      <c r="A4" s="4"/>
      <c r="B4" s="4"/>
      <c r="C4" s="4"/>
      <c r="D4" s="4"/>
      <c r="E4" s="4"/>
      <c r="F4" s="34" t="s">
        <v>47</v>
      </c>
      <c r="G4" s="35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 ht="15.75">
      <c r="A8" s="4"/>
      <c r="B8" s="4"/>
      <c r="C8" s="32" t="s">
        <v>44</v>
      </c>
      <c r="D8" s="32"/>
      <c r="E8" s="32"/>
      <c r="F8" s="32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 ht="17.25" customHeight="1">
      <c r="A10" s="4"/>
      <c r="B10" s="5" t="s">
        <v>1</v>
      </c>
      <c r="C10" s="10" t="s">
        <v>2</v>
      </c>
      <c r="D10" s="10" t="s">
        <v>3</v>
      </c>
      <c r="E10" s="10" t="s">
        <v>4</v>
      </c>
      <c r="F10" s="11" t="s">
        <v>5</v>
      </c>
      <c r="G10" s="10" t="s">
        <v>6</v>
      </c>
      <c r="H10" s="4"/>
      <c r="I10" s="4"/>
    </row>
    <row r="11" spans="1:9" ht="47.25" customHeight="1">
      <c r="A11" s="4"/>
      <c r="B11" s="5" t="s">
        <v>7</v>
      </c>
      <c r="C11" s="24" t="s">
        <v>8</v>
      </c>
      <c r="D11" s="18">
        <f>17464636+3153525+1230201</f>
        <v>21848362</v>
      </c>
      <c r="E11" s="16">
        <f>16442261+1115689+3151389</f>
        <v>20709339</v>
      </c>
      <c r="F11" s="16">
        <f t="shared" ref="F11:F18" si="0">E11-D11</f>
        <v>-1139023</v>
      </c>
      <c r="G11" s="21">
        <f t="shared" ref="G11:G18" si="1">E11/D11*100</f>
        <v>94.786689272175181</v>
      </c>
      <c r="H11" s="4"/>
      <c r="I11" s="4"/>
    </row>
    <row r="12" spans="1:9" ht="18" customHeight="1">
      <c r="A12" s="4"/>
      <c r="B12" s="5" t="s">
        <v>9</v>
      </c>
      <c r="C12" s="23" t="s">
        <v>30</v>
      </c>
      <c r="D12" s="16">
        <v>49587574</v>
      </c>
      <c r="E12" s="16">
        <v>48019611</v>
      </c>
      <c r="F12" s="16">
        <f t="shared" si="0"/>
        <v>-1567963</v>
      </c>
      <c r="G12" s="21">
        <f t="shared" si="1"/>
        <v>96.837992114718091</v>
      </c>
      <c r="H12" s="4"/>
      <c r="I12" s="4"/>
    </row>
    <row r="13" spans="1:9" ht="18" customHeight="1">
      <c r="A13" s="4"/>
      <c r="B13" s="5"/>
      <c r="C13" s="15" t="s">
        <v>31</v>
      </c>
      <c r="D13" s="10">
        <f>D12-D14-D15-D16-D17</f>
        <v>25007478</v>
      </c>
      <c r="E13" s="10">
        <f t="shared" ref="E13:F13" si="2">E12-E14-E15-E16-E17</f>
        <v>24627182</v>
      </c>
      <c r="F13" s="10">
        <f t="shared" si="2"/>
        <v>-380296</v>
      </c>
      <c r="G13" s="14">
        <f t="shared" si="1"/>
        <v>98.479270880494227</v>
      </c>
      <c r="H13" s="4"/>
      <c r="I13" s="4"/>
    </row>
    <row r="14" spans="1:9" ht="18" customHeight="1">
      <c r="A14" s="4"/>
      <c r="B14" s="5"/>
      <c r="C14" s="15" t="s">
        <v>29</v>
      </c>
      <c r="D14" s="10">
        <v>20764345</v>
      </c>
      <c r="E14" s="10">
        <v>20764275</v>
      </c>
      <c r="F14" s="10">
        <f t="shared" si="0"/>
        <v>-70</v>
      </c>
      <c r="G14" s="14">
        <f t="shared" si="1"/>
        <v>99.999662883659468</v>
      </c>
      <c r="H14" s="4"/>
      <c r="I14" s="4"/>
    </row>
    <row r="15" spans="1:9" ht="36" customHeight="1">
      <c r="A15" s="4"/>
      <c r="B15" s="5"/>
      <c r="C15" s="12" t="s">
        <v>32</v>
      </c>
      <c r="D15" s="13">
        <v>72500</v>
      </c>
      <c r="E15" s="10">
        <v>71409</v>
      </c>
      <c r="F15" s="10">
        <f t="shared" si="0"/>
        <v>-1091</v>
      </c>
      <c r="G15" s="14">
        <f t="shared" si="1"/>
        <v>98.495172413793114</v>
      </c>
      <c r="H15" s="4"/>
      <c r="I15" s="4"/>
    </row>
    <row r="16" spans="1:9" ht="36" customHeight="1">
      <c r="A16" s="4"/>
      <c r="B16" s="5"/>
      <c r="C16" s="12" t="s">
        <v>43</v>
      </c>
      <c r="D16" s="13">
        <v>1450600</v>
      </c>
      <c r="E16" s="10">
        <v>340505</v>
      </c>
      <c r="F16" s="10">
        <f t="shared" si="0"/>
        <v>-1110095</v>
      </c>
      <c r="G16" s="14">
        <f t="shared" si="1"/>
        <v>23.473390321246381</v>
      </c>
      <c r="H16" s="4"/>
      <c r="I16" s="4"/>
    </row>
    <row r="17" spans="1:9" ht="39" customHeight="1">
      <c r="A17" s="4"/>
      <c r="B17" s="5"/>
      <c r="C17" s="12" t="s">
        <v>42</v>
      </c>
      <c r="D17" s="13">
        <v>2292651</v>
      </c>
      <c r="E17" s="10">
        <v>2216240</v>
      </c>
      <c r="F17" s="10">
        <f t="shared" si="0"/>
        <v>-76411</v>
      </c>
      <c r="G17" s="14">
        <f t="shared" si="1"/>
        <v>96.667133375293488</v>
      </c>
      <c r="H17" s="4"/>
      <c r="I17" s="4"/>
    </row>
    <row r="18" spans="1:9" ht="40.5" customHeight="1">
      <c r="A18" s="4"/>
      <c r="B18" s="5" t="s">
        <v>10</v>
      </c>
      <c r="C18" s="18" t="s">
        <v>12</v>
      </c>
      <c r="D18" s="18">
        <v>706580</v>
      </c>
      <c r="E18" s="16">
        <v>619797</v>
      </c>
      <c r="F18" s="16">
        <f t="shared" si="0"/>
        <v>-86783</v>
      </c>
      <c r="G18" s="21">
        <f t="shared" si="1"/>
        <v>87.71788049477766</v>
      </c>
      <c r="H18" s="4"/>
      <c r="I18" s="4"/>
    </row>
    <row r="19" spans="1:9" ht="18" hidden="1">
      <c r="A19" s="4"/>
      <c r="B19" s="5"/>
      <c r="C19" s="13"/>
      <c r="D19" s="13"/>
      <c r="E19" s="10"/>
      <c r="F19" s="10"/>
      <c r="G19" s="14"/>
      <c r="H19" s="4"/>
      <c r="I19" s="4"/>
    </row>
    <row r="20" spans="1:9" ht="24" customHeight="1">
      <c r="A20" s="4"/>
      <c r="B20" s="5" t="s">
        <v>11</v>
      </c>
      <c r="C20" s="16" t="s">
        <v>14</v>
      </c>
      <c r="D20" s="16">
        <v>3788042</v>
      </c>
      <c r="E20" s="16">
        <v>3641967</v>
      </c>
      <c r="F20" s="16">
        <f t="shared" ref="F20:F38" si="3">E20-D20</f>
        <v>-146075</v>
      </c>
      <c r="G20" s="21">
        <f t="shared" ref="G20:G38" si="4">E20/D20*100</f>
        <v>96.143786156542092</v>
      </c>
      <c r="H20" s="4"/>
      <c r="I20" s="4"/>
    </row>
    <row r="21" spans="1:9" ht="59.25" hidden="1" customHeight="1">
      <c r="A21" s="4"/>
      <c r="B21" s="5" t="s">
        <v>15</v>
      </c>
      <c r="C21" s="13" t="s">
        <v>16</v>
      </c>
      <c r="D21" s="13"/>
      <c r="E21" s="10"/>
      <c r="F21" s="10">
        <f t="shared" si="3"/>
        <v>0</v>
      </c>
      <c r="G21" s="14" t="e">
        <f t="shared" si="4"/>
        <v>#DIV/0!</v>
      </c>
      <c r="H21" s="4"/>
      <c r="I21" s="4"/>
    </row>
    <row r="22" spans="1:9" ht="60" hidden="1" customHeight="1">
      <c r="A22" s="4"/>
      <c r="B22" s="5" t="s">
        <v>25</v>
      </c>
      <c r="C22" s="18" t="s">
        <v>18</v>
      </c>
      <c r="D22" s="18"/>
      <c r="E22" s="16"/>
      <c r="F22" s="16">
        <f t="shared" si="3"/>
        <v>0</v>
      </c>
      <c r="G22" s="21" t="e">
        <f t="shared" si="4"/>
        <v>#DIV/0!</v>
      </c>
      <c r="H22" s="4"/>
      <c r="I22" s="4"/>
    </row>
    <row r="23" spans="1:9" ht="57.75" customHeight="1">
      <c r="A23" s="4"/>
      <c r="B23" s="5" t="s">
        <v>13</v>
      </c>
      <c r="C23" s="18" t="s">
        <v>38</v>
      </c>
      <c r="D23" s="18">
        <v>4371290</v>
      </c>
      <c r="E23" s="18">
        <v>4253983</v>
      </c>
      <c r="F23" s="16">
        <f>E23-D23</f>
        <v>-117307</v>
      </c>
      <c r="G23" s="21">
        <f t="shared" si="4"/>
        <v>97.31642146826222</v>
      </c>
      <c r="H23" s="4"/>
      <c r="I23" s="4"/>
    </row>
    <row r="24" spans="1:9" ht="93.75" customHeight="1">
      <c r="A24" s="4"/>
      <c r="B24" s="5"/>
      <c r="C24" s="26" t="s">
        <v>33</v>
      </c>
      <c r="D24" s="13">
        <v>3724655</v>
      </c>
      <c r="E24" s="10">
        <v>3711085</v>
      </c>
      <c r="F24" s="10">
        <f>E24-D24</f>
        <v>-13570</v>
      </c>
      <c r="G24" s="14">
        <f t="shared" si="4"/>
        <v>99.635670954759576</v>
      </c>
      <c r="H24" s="4"/>
      <c r="I24" s="4"/>
    </row>
    <row r="25" spans="1:9" ht="0.75" customHeight="1">
      <c r="A25" s="4"/>
      <c r="B25" s="5"/>
      <c r="C25" s="18" t="s">
        <v>39</v>
      </c>
      <c r="D25" s="18">
        <f>D26+D27</f>
        <v>0</v>
      </c>
      <c r="E25" s="18">
        <f>E26+E27</f>
        <v>0</v>
      </c>
      <c r="F25" s="16">
        <f t="shared" si="3"/>
        <v>0</v>
      </c>
      <c r="G25" s="21" t="e">
        <f t="shared" si="4"/>
        <v>#DIV/0!</v>
      </c>
      <c r="H25" s="4"/>
      <c r="I25" s="4"/>
    </row>
    <row r="26" spans="1:9" ht="52.5" hidden="1" customHeight="1">
      <c r="A26" s="4"/>
      <c r="B26" s="5"/>
      <c r="C26" s="13" t="s">
        <v>34</v>
      </c>
      <c r="D26" s="27"/>
      <c r="E26" s="10"/>
      <c r="F26" s="10">
        <f t="shared" si="3"/>
        <v>0</v>
      </c>
      <c r="G26" s="14" t="e">
        <f t="shared" si="4"/>
        <v>#DIV/0!</v>
      </c>
      <c r="H26" s="4"/>
      <c r="I26" s="4"/>
    </row>
    <row r="27" spans="1:9" ht="51" hidden="1" customHeight="1">
      <c r="A27" s="4"/>
      <c r="B27" s="5"/>
      <c r="C27" s="13" t="s">
        <v>35</v>
      </c>
      <c r="D27" s="27"/>
      <c r="E27" s="10"/>
      <c r="F27" s="10">
        <f t="shared" si="3"/>
        <v>0</v>
      </c>
      <c r="G27" s="14" t="e">
        <f t="shared" si="4"/>
        <v>#DIV/0!</v>
      </c>
      <c r="H27" s="4"/>
      <c r="I27" s="4"/>
    </row>
    <row r="28" spans="1:9" ht="50.25" customHeight="1">
      <c r="A28" s="4"/>
      <c r="B28" s="5"/>
      <c r="C28" s="13" t="s">
        <v>36</v>
      </c>
      <c r="D28" s="13">
        <v>646635</v>
      </c>
      <c r="E28" s="10">
        <v>542898</v>
      </c>
      <c r="F28" s="10">
        <f t="shared" si="3"/>
        <v>-103737</v>
      </c>
      <c r="G28" s="14">
        <f t="shared" si="4"/>
        <v>83.957410285555227</v>
      </c>
      <c r="H28" s="4"/>
      <c r="I28" s="4"/>
    </row>
    <row r="29" spans="1:9" ht="1.5" hidden="1" customHeight="1">
      <c r="A29" s="4"/>
      <c r="B29" s="5" t="s">
        <v>15</v>
      </c>
      <c r="C29" s="18" t="s">
        <v>28</v>
      </c>
      <c r="D29" s="18"/>
      <c r="E29" s="16"/>
      <c r="F29" s="16"/>
      <c r="G29" s="21" t="e">
        <f t="shared" si="4"/>
        <v>#DIV/0!</v>
      </c>
      <c r="H29" s="4"/>
      <c r="I29" s="4"/>
    </row>
    <row r="30" spans="1:9" ht="57" customHeight="1">
      <c r="A30" s="4"/>
      <c r="B30" s="5" t="s">
        <v>17</v>
      </c>
      <c r="C30" s="18" t="s">
        <v>24</v>
      </c>
      <c r="D30" s="18">
        <v>520000</v>
      </c>
      <c r="E30" s="16">
        <v>489610</v>
      </c>
      <c r="F30" s="16">
        <f t="shared" si="3"/>
        <v>-30390</v>
      </c>
      <c r="G30" s="21">
        <f t="shared" si="4"/>
        <v>94.155769230769224</v>
      </c>
      <c r="H30" s="4"/>
      <c r="I30" s="4"/>
    </row>
    <row r="31" spans="1:9" ht="57.75" hidden="1" customHeight="1">
      <c r="A31" s="4"/>
      <c r="B31" s="5"/>
      <c r="C31" s="18" t="s">
        <v>40</v>
      </c>
      <c r="D31" s="18"/>
      <c r="E31" s="16">
        <v>0</v>
      </c>
      <c r="F31" s="16">
        <f t="shared" si="3"/>
        <v>0</v>
      </c>
      <c r="G31" s="21" t="e">
        <f t="shared" si="4"/>
        <v>#DIV/0!</v>
      </c>
      <c r="H31" s="4"/>
      <c r="I31" s="4"/>
    </row>
    <row r="32" spans="1:9" ht="36" customHeight="1">
      <c r="A32" s="4"/>
      <c r="B32" s="5" t="s">
        <v>19</v>
      </c>
      <c r="C32" s="18" t="s">
        <v>23</v>
      </c>
      <c r="D32" s="16">
        <v>100000</v>
      </c>
      <c r="E32" s="16">
        <v>0</v>
      </c>
      <c r="F32" s="16">
        <f t="shared" si="3"/>
        <v>-100000</v>
      </c>
      <c r="G32" s="21">
        <f t="shared" si="4"/>
        <v>0</v>
      </c>
      <c r="H32" s="4"/>
      <c r="I32" s="4"/>
    </row>
    <row r="33" spans="1:30" ht="40.5" customHeight="1">
      <c r="A33" s="4"/>
      <c r="B33" s="6" t="s">
        <v>26</v>
      </c>
      <c r="C33" s="18" t="s">
        <v>41</v>
      </c>
      <c r="D33" s="16">
        <v>4829660</v>
      </c>
      <c r="E33" s="16">
        <v>4557111</v>
      </c>
      <c r="F33" s="16">
        <f>E33-D33</f>
        <v>-272549</v>
      </c>
      <c r="G33" s="21">
        <f t="shared" si="4"/>
        <v>94.356766314813058</v>
      </c>
      <c r="H33" s="4"/>
      <c r="I33" s="4"/>
    </row>
    <row r="34" spans="1:30" ht="18" hidden="1">
      <c r="A34" s="4"/>
      <c r="B34" s="6" t="s">
        <v>27</v>
      </c>
      <c r="C34" s="18"/>
      <c r="D34" s="18"/>
      <c r="E34" s="18"/>
      <c r="F34" s="16">
        <f t="shared" si="3"/>
        <v>0</v>
      </c>
      <c r="G34" s="21" t="e">
        <f t="shared" si="4"/>
        <v>#DIV/0!</v>
      </c>
      <c r="H34" s="7"/>
      <c r="I34" s="4"/>
    </row>
    <row r="35" spans="1:30" ht="18">
      <c r="A35" s="4"/>
      <c r="B35" s="6">
        <v>11</v>
      </c>
      <c r="C35" s="18" t="s">
        <v>37</v>
      </c>
      <c r="D35" s="28">
        <f>D36-(D33+D32+D31+D30+D29+D28+D24+D20+D18+D12+D11)</f>
        <v>794400</v>
      </c>
      <c r="E35" s="28">
        <f>E36-(E33+E32+E31+E30+E29+E28+E24+E20+E18+E12+E11)</f>
        <v>759802</v>
      </c>
      <c r="F35" s="16">
        <f t="shared" si="3"/>
        <v>-34598</v>
      </c>
      <c r="G35" s="21">
        <f t="shared" si="4"/>
        <v>95.644763343403824</v>
      </c>
      <c r="H35" s="7"/>
      <c r="I35" s="4"/>
    </row>
    <row r="36" spans="1:30" ht="21" customHeight="1">
      <c r="A36" s="4"/>
      <c r="B36" s="5"/>
      <c r="C36" s="16" t="s">
        <v>20</v>
      </c>
      <c r="D36" s="21">
        <v>86545908</v>
      </c>
      <c r="E36" s="21">
        <v>83051220</v>
      </c>
      <c r="F36" s="10">
        <f t="shared" si="3"/>
        <v>-3494688</v>
      </c>
      <c r="G36" s="14">
        <f t="shared" si="4"/>
        <v>95.962041324934745</v>
      </c>
      <c r="H36" s="4"/>
      <c r="I36" s="4"/>
    </row>
    <row r="37" spans="1:30" ht="41.25" customHeight="1">
      <c r="A37" s="4"/>
      <c r="B37" s="5"/>
      <c r="C37" s="13" t="s">
        <v>22</v>
      </c>
      <c r="D37" s="29">
        <v>17228407</v>
      </c>
      <c r="E37" s="25">
        <v>19778998</v>
      </c>
      <c r="F37" s="17">
        <f t="shared" si="3"/>
        <v>2550591</v>
      </c>
      <c r="G37" s="14">
        <f t="shared" si="4"/>
        <v>114.80456666713295</v>
      </c>
      <c r="H37" s="4"/>
      <c r="I37" s="4"/>
    </row>
    <row r="38" spans="1:30" ht="39.75" customHeight="1">
      <c r="A38" s="4"/>
      <c r="B38" s="5"/>
      <c r="C38" s="18" t="s">
        <v>21</v>
      </c>
      <c r="D38" s="19">
        <f>D37+D36</f>
        <v>103774315</v>
      </c>
      <c r="E38" s="28">
        <f>E37+E36</f>
        <v>102830218</v>
      </c>
      <c r="F38" s="20">
        <f t="shared" si="3"/>
        <v>-944097</v>
      </c>
      <c r="G38" s="21">
        <f t="shared" si="4"/>
        <v>99.090240200573717</v>
      </c>
      <c r="H38" s="4"/>
      <c r="I38" s="4"/>
    </row>
    <row r="39" spans="1:30" ht="21" customHeight="1">
      <c r="A39" s="4"/>
      <c r="B39" s="4"/>
      <c r="C39" s="30" t="s">
        <v>45</v>
      </c>
      <c r="D39" s="31"/>
      <c r="E39" s="31" t="s">
        <v>46</v>
      </c>
      <c r="F39" s="4"/>
      <c r="G39" s="4"/>
      <c r="H39" s="4"/>
      <c r="I39" s="4"/>
    </row>
    <row r="40" spans="1:30" ht="111" customHeight="1">
      <c r="A40" s="4"/>
      <c r="B40" s="8"/>
      <c r="C40" s="22"/>
      <c r="D40" s="22"/>
      <c r="E40" s="9"/>
      <c r="F40" s="22"/>
      <c r="G40" s="22"/>
      <c r="H40" s="9"/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2.75" customHeight="1">
      <c r="C41" s="3"/>
      <c r="D41" s="1"/>
    </row>
  </sheetData>
  <mergeCells count="3">
    <mergeCell ref="F4:G4"/>
    <mergeCell ref="F3:G3"/>
    <mergeCell ref="C8:F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User1</cp:lastModifiedBy>
  <cp:lastPrinted>2026-02-10T14:28:27Z</cp:lastPrinted>
  <dcterms:created xsi:type="dcterms:W3CDTF">2011-07-12T07:59:24Z</dcterms:created>
  <dcterms:modified xsi:type="dcterms:W3CDTF">2026-02-10T14:29:15Z</dcterms:modified>
</cp:coreProperties>
</file>