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Лист1!$A$2:$E$46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36"/>
  <c r="E36"/>
  <c r="B24"/>
  <c r="B22" l="1"/>
  <c r="E34"/>
  <c r="D34"/>
  <c r="E35" l="1"/>
  <c r="D35"/>
  <c r="E33"/>
  <c r="D33"/>
  <c r="D12"/>
  <c r="C22"/>
  <c r="C37" s="1"/>
  <c r="E23"/>
  <c r="E11"/>
  <c r="D21"/>
  <c r="D20"/>
  <c r="E20"/>
  <c r="E19"/>
  <c r="D19"/>
  <c r="E18"/>
  <c r="D18"/>
  <c r="D27"/>
  <c r="E27"/>
  <c r="D30"/>
  <c r="E30"/>
  <c r="E13"/>
  <c r="D13"/>
  <c r="E32"/>
  <c r="D32"/>
  <c r="D31"/>
  <c r="D29"/>
  <c r="D28"/>
  <c r="D26"/>
  <c r="D25"/>
  <c r="E43"/>
  <c r="D43"/>
  <c r="D42" s="1"/>
  <c r="E31"/>
  <c r="E29"/>
  <c r="E28"/>
  <c r="E26"/>
  <c r="E25"/>
  <c r="E16"/>
  <c r="D16"/>
  <c r="E15"/>
  <c r="D15"/>
  <c r="E14"/>
  <c r="D14"/>
  <c r="D11"/>
  <c r="D23"/>
  <c r="D22" l="1"/>
  <c r="B37"/>
  <c r="B45" s="1"/>
  <c r="E24"/>
  <c r="D24"/>
  <c r="E22"/>
  <c r="E42"/>
  <c r="D37" l="1"/>
  <c r="D45" s="1"/>
  <c r="E37"/>
  <c r="C45"/>
  <c r="E45" s="1"/>
</calcChain>
</file>

<file path=xl/sharedStrings.xml><?xml version="1.0" encoding="utf-8"?>
<sst xmlns="http://schemas.openxmlformats.org/spreadsheetml/2006/main" count="47" uniqueCount="43">
  <si>
    <t xml:space="preserve">Доходи районного бюджету </t>
  </si>
  <si>
    <t>Планові призначення</t>
  </si>
  <si>
    <t xml:space="preserve">Фактично надійшло </t>
  </si>
  <si>
    <t>Відхилення від плану</t>
  </si>
  <si>
    <t>% виконання  плану</t>
  </si>
  <si>
    <t>Субвенції</t>
  </si>
  <si>
    <t>Всього загальний фонд</t>
  </si>
  <si>
    <t>Спеціальний фонд</t>
  </si>
  <si>
    <t>Відсоток виконання</t>
  </si>
  <si>
    <t>Загальний фонд</t>
  </si>
  <si>
    <t>в т.ч. власні надходження</t>
  </si>
  <si>
    <t>Освітня субвенція з державного бюджету 41033900</t>
  </si>
  <si>
    <t>Медична субвенція з державного бюджету 41034200</t>
  </si>
  <si>
    <t>грн.</t>
  </si>
  <si>
    <t>Субвенція з  МБ на надання пільг та житлових субсидій населенню по ЖКГ 41050100</t>
  </si>
  <si>
    <t>Субвенція з  МБ на надання пільг та житлових субсидій населенню на придбання твердого та рідкого пічного побутового палива та скрапленого газу ЖКГ 410502000</t>
  </si>
  <si>
    <t>Базова дотація 41020100</t>
  </si>
  <si>
    <t>Субвенція з  МБ на виплату допомоги на  дітей-сиріт  41050700</t>
  </si>
  <si>
    <t>Субвенція з місцевого бюджету на здійснення переданих видатків у сфері освіти за рахунок коштів освітньої субвенції 41051000</t>
  </si>
  <si>
    <t>Субвенція з державного бюджету місцевим бюджетам на здійснення заходів щодо соціально-економічного розвитку окремих територій 41034500</t>
  </si>
  <si>
    <t>Податок та збір на доходи фізичних осіб 11010000</t>
  </si>
  <si>
    <t>Рентна плата та плата за використання інших природних ресурсів 13000000</t>
  </si>
  <si>
    <t>Акцизний податок з реалізації суб"єктами господарювання роздрібної торгівлі підакцизних товарів 14040000</t>
  </si>
  <si>
    <t>Податок на майно 18010000</t>
  </si>
  <si>
    <t>Єдиний податок 18050000 </t>
  </si>
  <si>
    <t>Адміністративні штрафи та інші санкції 21081100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</si>
  <si>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21081500</t>
  </si>
  <si>
    <t>Плата за надання адміністративних послуг 2200000</t>
  </si>
  <si>
    <t xml:space="preserve">Виконання доходної частини сільського бюджету </t>
  </si>
  <si>
    <t>Субвенція з місцевого бюджету на 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41050300</t>
  </si>
  <si>
    <t>Додаток №1</t>
  </si>
  <si>
    <t>Інші неподаткові надходження     24000000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</si>
  <si>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</si>
  <si>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разом</t>
  </si>
  <si>
    <t>Податок на прибуток підприємств та фінансових установ комунальної власності 11020200</t>
  </si>
  <si>
    <t xml:space="preserve">Субвенція з державного бюджету місцевим бюджетам на надання державної підтримки особам з особливими освітніми потребами 41035400               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</si>
  <si>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</si>
  <si>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    41036300</t>
  </si>
  <si>
    <t>Інші субвенції з місцевого бюджету 41053900</t>
  </si>
  <si>
    <t>за  I півріччя  2025 року</t>
  </si>
  <si>
    <t>Секретар сільської ради</t>
  </si>
  <si>
    <t>Наталія ШУТАК</t>
  </si>
  <si>
    <t>до рішення Теплицької сільської ради від 10 жовтня 2025 року №1101-VIII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</si>
</sst>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8"/>
      <name val="Arial Cyr"/>
      <charset val="204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9" fillId="0" borderId="0" xfId="0" applyFont="1" applyAlignment="1">
      <alignment horizontal="right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0" fillId="0" borderId="0" xfId="0" applyNumberFormat="1"/>
    <xf numFmtId="1" fontId="3" fillId="0" borderId="3" xfId="0" applyNumberFormat="1" applyFont="1" applyBorder="1" applyAlignment="1">
      <alignment horizontal="center" wrapText="1"/>
    </xf>
    <xf numFmtId="2" fontId="11" fillId="0" borderId="4" xfId="0" applyNumberFormat="1" applyFont="1" applyFill="1" applyBorder="1"/>
    <xf numFmtId="1" fontId="0" fillId="0" borderId="0" xfId="0" applyNumberFormat="1" applyAlignment="1">
      <alignment horizontal="left"/>
    </xf>
    <xf numFmtId="0" fontId="2" fillId="0" borderId="4" xfId="0" applyFont="1" applyFill="1" applyBorder="1" applyAlignment="1">
      <alignment vertical="top" wrapText="1"/>
    </xf>
    <xf numFmtId="0" fontId="11" fillId="0" borderId="4" xfId="0" applyFont="1" applyFill="1" applyBorder="1"/>
    <xf numFmtId="1" fontId="12" fillId="0" borderId="4" xfId="0" applyNumberFormat="1" applyFont="1" applyFill="1" applyBorder="1" applyAlignment="1">
      <alignment horizontal="right" wrapText="1"/>
    </xf>
    <xf numFmtId="164" fontId="12" fillId="0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>
      <alignment horizontal="left" vertical="center" wrapText="1"/>
    </xf>
    <xf numFmtId="2" fontId="15" fillId="0" borderId="4" xfId="0" applyNumberFormat="1" applyFont="1" applyFill="1" applyBorder="1" applyAlignment="1">
      <alignment horizontal="right" vertical="center" wrapText="1"/>
    </xf>
    <xf numFmtId="1" fontId="15" fillId="0" borderId="4" xfId="0" applyNumberFormat="1" applyFont="1" applyFill="1" applyBorder="1" applyAlignment="1">
      <alignment horizontal="right" wrapText="1"/>
    </xf>
    <xf numFmtId="164" fontId="15" fillId="0" borderId="4" xfId="0" applyNumberFormat="1" applyFont="1" applyFill="1" applyBorder="1" applyAlignment="1">
      <alignment horizontal="right" wrapText="1"/>
    </xf>
    <xf numFmtId="0" fontId="7" fillId="0" borderId="4" xfId="0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2" fontId="15" fillId="0" borderId="4" xfId="0" applyNumberFormat="1" applyFont="1" applyFill="1" applyBorder="1" applyAlignment="1">
      <alignment horizontal="right" wrapText="1"/>
    </xf>
    <xf numFmtId="2" fontId="14" fillId="0" borderId="4" xfId="0" applyNumberFormat="1" applyFont="1" applyFill="1" applyBorder="1"/>
    <xf numFmtId="164" fontId="13" fillId="0" borderId="4" xfId="0" applyNumberFormat="1" applyFont="1" applyFill="1" applyBorder="1" applyAlignment="1">
      <alignment horizontal="right" wrapText="1"/>
    </xf>
    <xf numFmtId="0" fontId="0" fillId="0" borderId="0" xfId="0" applyFill="1"/>
    <xf numFmtId="0" fontId="13" fillId="0" borderId="4" xfId="0" applyFont="1" applyFill="1" applyBorder="1" applyAlignment="1">
      <alignment vertical="top" wrapText="1"/>
    </xf>
    <xf numFmtId="0" fontId="0" fillId="0" borderId="4" xfId="0" applyBorder="1"/>
    <xf numFmtId="1" fontId="0" fillId="0" borderId="4" xfId="0" applyNumberFormat="1" applyBorder="1"/>
    <xf numFmtId="1" fontId="14" fillId="0" borderId="4" xfId="0" applyNumberFormat="1" applyFont="1" applyBorder="1"/>
    <xf numFmtId="1" fontId="11" fillId="0" borderId="4" xfId="0" applyNumberFormat="1" applyFont="1" applyFill="1" applyBorder="1"/>
    <xf numFmtId="1" fontId="15" fillId="0" borderId="4" xfId="0" applyNumberFormat="1" applyFont="1" applyFill="1" applyBorder="1" applyAlignment="1">
      <alignment horizontal="right" vertical="center" wrapText="1"/>
    </xf>
    <xf numFmtId="1" fontId="14" fillId="0" borderId="4" xfId="0" applyNumberFormat="1" applyFont="1" applyFill="1" applyBorder="1"/>
    <xf numFmtId="0" fontId="2" fillId="0" borderId="4" xfId="0" applyFont="1" applyFill="1" applyBorder="1" applyAlignment="1">
      <alignment vertical="top" wrapText="1"/>
    </xf>
    <xf numFmtId="0" fontId="0" fillId="0" borderId="5" xfId="0" applyBorder="1"/>
    <xf numFmtId="1" fontId="0" fillId="0" borderId="5" xfId="0" applyNumberFormat="1" applyBorder="1"/>
    <xf numFmtId="0" fontId="3" fillId="0" borderId="5" xfId="0" applyFont="1" applyBorder="1"/>
    <xf numFmtId="1" fontId="3" fillId="0" borderId="5" xfId="0" applyNumberFormat="1" applyFont="1" applyBorder="1"/>
    <xf numFmtId="0" fontId="17" fillId="0" borderId="6" xfId="0" applyFont="1" applyBorder="1" applyAlignment="1">
      <alignment horizontal="left" vertical="top" wrapText="1"/>
    </xf>
    <xf numFmtId="1" fontId="7" fillId="0" borderId="4" xfId="0" applyNumberFormat="1" applyFont="1" applyFill="1" applyBorder="1" applyAlignment="1">
      <alignment horizontal="center" wrapText="1"/>
    </xf>
    <xf numFmtId="1" fontId="8" fillId="0" borderId="4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4"/>
  <sheetViews>
    <sheetView tabSelected="1" view="pageBreakPreview" topLeftCell="A40" workbookViewId="0">
      <selection activeCell="B12" sqref="B12"/>
    </sheetView>
  </sheetViews>
  <sheetFormatPr defaultRowHeight="12.75"/>
  <cols>
    <col min="1" max="1" width="49.28515625" customWidth="1"/>
    <col min="2" max="3" width="24.140625" style="8" customWidth="1"/>
    <col min="4" max="4" width="21.28515625" style="8" customWidth="1"/>
    <col min="5" max="5" width="18.5703125" customWidth="1"/>
    <col min="6" max="6" width="10.7109375" customWidth="1"/>
  </cols>
  <sheetData>
    <row r="2" spans="1:14" ht="68.25" customHeight="1">
      <c r="A2" s="1"/>
      <c r="D2" s="48" t="s">
        <v>30</v>
      </c>
      <c r="E2" s="48"/>
    </row>
    <row r="3" spans="1:14" ht="32.25" customHeight="1">
      <c r="D3" s="49" t="s">
        <v>42</v>
      </c>
      <c r="E3" s="49"/>
      <c r="N3" s="1"/>
    </row>
    <row r="4" spans="1:14" ht="18.75">
      <c r="D4" s="30"/>
      <c r="E4" s="30"/>
      <c r="N4" s="1"/>
    </row>
    <row r="5" spans="1:14" ht="30" customHeight="1">
      <c r="D5" s="30"/>
      <c r="E5" s="30"/>
      <c r="N5" s="2"/>
    </row>
    <row r="6" spans="1:14" ht="24" customHeight="1">
      <c r="A6" s="52" t="s">
        <v>28</v>
      </c>
      <c r="B6" s="47"/>
      <c r="C6" s="47"/>
      <c r="D6" s="47"/>
      <c r="E6" s="47"/>
    </row>
    <row r="7" spans="1:14" ht="24.75" customHeight="1">
      <c r="A7" s="52" t="s">
        <v>39</v>
      </c>
      <c r="B7" s="47"/>
      <c r="C7" s="47"/>
      <c r="D7" s="47"/>
      <c r="E7" s="47"/>
    </row>
    <row r="8" spans="1:14" ht="21.75" customHeight="1">
      <c r="A8" s="46" t="s">
        <v>9</v>
      </c>
      <c r="B8" s="47"/>
      <c r="C8" s="47"/>
      <c r="D8" s="47"/>
      <c r="E8" s="47"/>
    </row>
    <row r="9" spans="1:14" ht="12" customHeight="1" thickBot="1">
      <c r="E9" s="4" t="s">
        <v>13</v>
      </c>
      <c r="M9" s="3"/>
    </row>
    <row r="10" spans="1:14" ht="39" customHeight="1">
      <c r="A10" s="6" t="s">
        <v>0</v>
      </c>
      <c r="B10" s="9" t="s">
        <v>1</v>
      </c>
      <c r="C10" s="9" t="s">
        <v>2</v>
      </c>
      <c r="D10" s="9" t="s">
        <v>3</v>
      </c>
      <c r="E10" s="7" t="s">
        <v>4</v>
      </c>
    </row>
    <row r="11" spans="1:14" ht="37.5">
      <c r="A11" s="12" t="s">
        <v>20</v>
      </c>
      <c r="B11" s="13">
        <v>8342003</v>
      </c>
      <c r="C11" s="35">
        <v>7806969.6200000001</v>
      </c>
      <c r="D11" s="14">
        <f t="shared" ref="D11:D16" si="0">C11-B11</f>
        <v>-535033.37999999989</v>
      </c>
      <c r="E11" s="15">
        <f>C11/B11*100</f>
        <v>93.586272026035005</v>
      </c>
    </row>
    <row r="12" spans="1:14" ht="39" customHeight="1">
      <c r="A12" s="12" t="s">
        <v>34</v>
      </c>
      <c r="B12" s="13">
        <v>0</v>
      </c>
      <c r="C12" s="35">
        <v>0</v>
      </c>
      <c r="D12" s="14">
        <f t="shared" si="0"/>
        <v>0</v>
      </c>
      <c r="E12" s="15">
        <v>0</v>
      </c>
    </row>
    <row r="13" spans="1:14" ht="38.25">
      <c r="A13" s="16" t="s">
        <v>21</v>
      </c>
      <c r="B13" s="10">
        <v>4667</v>
      </c>
      <c r="C13" s="35">
        <v>5504.66</v>
      </c>
      <c r="D13" s="14">
        <f t="shared" si="0"/>
        <v>837.65999999999985</v>
      </c>
      <c r="E13" s="15">
        <f>C13/B13*100</f>
        <v>117.94857510177846</v>
      </c>
    </row>
    <row r="14" spans="1:14" ht="57.75" customHeight="1">
      <c r="A14" s="17" t="s">
        <v>22</v>
      </c>
      <c r="B14" s="10">
        <v>34313</v>
      </c>
      <c r="C14" s="35">
        <v>32242.34</v>
      </c>
      <c r="D14" s="14">
        <f t="shared" si="0"/>
        <v>-2070.66</v>
      </c>
      <c r="E14" s="15">
        <f t="shared" ref="E14:E37" si="1">C14/B14*100</f>
        <v>93.965377553696854</v>
      </c>
    </row>
    <row r="15" spans="1:14" ht="25.5" customHeight="1">
      <c r="A15" s="18" t="s">
        <v>23</v>
      </c>
      <c r="B15" s="10">
        <v>6895715</v>
      </c>
      <c r="C15" s="35">
        <v>7211271.2300000004</v>
      </c>
      <c r="D15" s="14">
        <f t="shared" si="0"/>
        <v>315556.23000000045</v>
      </c>
      <c r="E15" s="15">
        <f t="shared" si="1"/>
        <v>104.57612053282365</v>
      </c>
    </row>
    <row r="16" spans="1:14" ht="20.25" customHeight="1">
      <c r="A16" s="18" t="s">
        <v>24</v>
      </c>
      <c r="B16" s="10">
        <v>10545178</v>
      </c>
      <c r="C16" s="35">
        <v>9791801.8300000001</v>
      </c>
      <c r="D16" s="14">
        <f t="shared" si="0"/>
        <v>-753376.16999999993</v>
      </c>
      <c r="E16" s="15">
        <f t="shared" si="1"/>
        <v>92.855728276943267</v>
      </c>
    </row>
    <row r="17" spans="1:6" ht="79.5" hidden="1" customHeight="1">
      <c r="A17" s="18" t="s">
        <v>32</v>
      </c>
      <c r="B17" s="10"/>
      <c r="C17" s="35"/>
      <c r="D17" s="14"/>
      <c r="E17" s="15"/>
    </row>
    <row r="18" spans="1:6" ht="39" customHeight="1">
      <c r="A18" s="18" t="s">
        <v>25</v>
      </c>
      <c r="B18" s="10">
        <v>91545</v>
      </c>
      <c r="C18" s="35">
        <v>3910</v>
      </c>
      <c r="D18" s="14">
        <f>C18-B18</f>
        <v>-87635</v>
      </c>
      <c r="E18" s="15">
        <f>C18/B18*100</f>
        <v>4.2711234911792015</v>
      </c>
    </row>
    <row r="19" spans="1:6" ht="77.25" customHeight="1">
      <c r="A19" s="18" t="s">
        <v>26</v>
      </c>
      <c r="B19" s="10">
        <v>18664</v>
      </c>
      <c r="C19" s="35">
        <v>25760</v>
      </c>
      <c r="D19" s="14">
        <f>C19-B19</f>
        <v>7096</v>
      </c>
      <c r="E19" s="15">
        <f>C19/B19*100</f>
        <v>138.0197171024432</v>
      </c>
    </row>
    <row r="20" spans="1:6" ht="40.5" customHeight="1">
      <c r="A20" s="18" t="s">
        <v>27</v>
      </c>
      <c r="B20" s="10">
        <v>111192</v>
      </c>
      <c r="C20" s="35">
        <v>185043.98</v>
      </c>
      <c r="D20" s="14">
        <f>C20-B20</f>
        <v>73851.98000000001</v>
      </c>
      <c r="E20" s="15">
        <f>C20/B20*100</f>
        <v>166.41842938340889</v>
      </c>
    </row>
    <row r="21" spans="1:6" ht="40.5" customHeight="1">
      <c r="A21" s="18" t="s">
        <v>31</v>
      </c>
      <c r="B21" s="10">
        <v>0</v>
      </c>
      <c r="C21" s="35">
        <v>42788.37</v>
      </c>
      <c r="D21" s="14">
        <f>C21-B21</f>
        <v>42788.37</v>
      </c>
      <c r="E21" s="15"/>
    </row>
    <row r="22" spans="1:6" ht="19.7" customHeight="1">
      <c r="A22" s="19"/>
      <c r="B22" s="20">
        <f>B21+B20+B19+B18+B16+B15+B14+B13+B11+B12+B17</f>
        <v>26043277</v>
      </c>
      <c r="C22" s="36">
        <f>C21+C20+C19+C18+C16+C15+C14+C13+C11+C17+C12</f>
        <v>25105292.030000001</v>
      </c>
      <c r="D22" s="36">
        <f>D21+D20+D19+D18+D16+D15+D14+D13+D11+D12+D17</f>
        <v>-937984.96999999939</v>
      </c>
      <c r="E22" s="27">
        <f t="shared" si="1"/>
        <v>96.398360429065818</v>
      </c>
    </row>
    <row r="23" spans="1:6" ht="23.25">
      <c r="A23" s="38" t="s">
        <v>16</v>
      </c>
      <c r="B23" s="10">
        <v>2952000</v>
      </c>
      <c r="C23" s="35">
        <v>2952000</v>
      </c>
      <c r="D23" s="14">
        <f>C23-B23</f>
        <v>0</v>
      </c>
      <c r="E23" s="15">
        <f t="shared" si="1"/>
        <v>100</v>
      </c>
    </row>
    <row r="24" spans="1:6" ht="40.5" customHeight="1">
      <c r="A24" s="23" t="s">
        <v>5</v>
      </c>
      <c r="B24" s="20">
        <f>B25+B33++B34+B35+B36</f>
        <v>13611678</v>
      </c>
      <c r="C24" s="20">
        <f>C25+C33++C34+C35+C36</f>
        <v>13611678</v>
      </c>
      <c r="D24" s="36">
        <f>C24-B24</f>
        <v>0</v>
      </c>
      <c r="E24" s="24">
        <f t="shared" si="1"/>
        <v>100</v>
      </c>
      <c r="F24" s="8"/>
    </row>
    <row r="25" spans="1:6" ht="34.5" customHeight="1">
      <c r="A25" s="25" t="s">
        <v>11</v>
      </c>
      <c r="B25" s="10">
        <v>12417900</v>
      </c>
      <c r="C25" s="10">
        <v>12417900</v>
      </c>
      <c r="D25" s="14">
        <f>C25-B25</f>
        <v>0</v>
      </c>
      <c r="E25" s="15">
        <f t="shared" si="1"/>
        <v>100</v>
      </c>
    </row>
    <row r="26" spans="1:6" ht="3.75" hidden="1" customHeight="1">
      <c r="A26" s="25" t="s">
        <v>12</v>
      </c>
      <c r="B26" s="10"/>
      <c r="C26" s="35"/>
      <c r="D26" s="14">
        <f t="shared" ref="D26:D31" si="2">C26-B26</f>
        <v>0</v>
      </c>
      <c r="E26" s="15" t="e">
        <f t="shared" si="1"/>
        <v>#DIV/0!</v>
      </c>
    </row>
    <row r="27" spans="1:6" ht="57" hidden="1" customHeight="1">
      <c r="A27" s="25" t="s">
        <v>19</v>
      </c>
      <c r="B27" s="10"/>
      <c r="C27" s="35"/>
      <c r="D27" s="14">
        <f t="shared" si="2"/>
        <v>0</v>
      </c>
      <c r="E27" s="15" t="e">
        <f t="shared" si="1"/>
        <v>#DIV/0!</v>
      </c>
    </row>
    <row r="28" spans="1:6" ht="27" hidden="1" customHeight="1">
      <c r="A28" s="25" t="s">
        <v>14</v>
      </c>
      <c r="B28" s="10"/>
      <c r="C28" s="35"/>
      <c r="D28" s="14">
        <f t="shared" si="2"/>
        <v>0</v>
      </c>
      <c r="E28" s="15" t="e">
        <f t="shared" si="1"/>
        <v>#DIV/0!</v>
      </c>
    </row>
    <row r="29" spans="1:6" ht="50.25" hidden="1" customHeight="1">
      <c r="A29" s="25" t="s">
        <v>15</v>
      </c>
      <c r="B29" s="10"/>
      <c r="C29" s="35"/>
      <c r="D29" s="14">
        <f t="shared" si="2"/>
        <v>0</v>
      </c>
      <c r="E29" s="15" t="e">
        <f t="shared" si="1"/>
        <v>#DIV/0!</v>
      </c>
    </row>
    <row r="30" spans="1:6" ht="30.75" hidden="1" customHeight="1">
      <c r="A30" s="25" t="s">
        <v>29</v>
      </c>
      <c r="B30" s="10"/>
      <c r="C30" s="35"/>
      <c r="D30" s="14">
        <f t="shared" si="2"/>
        <v>0</v>
      </c>
      <c r="E30" s="15" t="e">
        <f t="shared" si="1"/>
        <v>#DIV/0!</v>
      </c>
    </row>
    <row r="31" spans="1:6" ht="45.75" hidden="1" customHeight="1">
      <c r="A31" s="25" t="s">
        <v>17</v>
      </c>
      <c r="B31" s="10"/>
      <c r="C31" s="35"/>
      <c r="D31" s="14">
        <f t="shared" si="2"/>
        <v>0</v>
      </c>
      <c r="E31" s="15" t="e">
        <f t="shared" si="1"/>
        <v>#DIV/0!</v>
      </c>
    </row>
    <row r="32" spans="1:6" ht="45.75" hidden="1" customHeight="1">
      <c r="A32" s="25" t="s">
        <v>18</v>
      </c>
      <c r="B32" s="10"/>
      <c r="C32" s="35"/>
      <c r="D32" s="14">
        <f t="shared" ref="D32:D37" si="3">C32-B32</f>
        <v>0</v>
      </c>
      <c r="E32" s="15" t="e">
        <f>C32/B32*100</f>
        <v>#DIV/0!</v>
      </c>
    </row>
    <row r="33" spans="1:7" ht="63.75" customHeight="1">
      <c r="A33" s="43" t="s">
        <v>35</v>
      </c>
      <c r="B33" s="10">
        <v>43200</v>
      </c>
      <c r="C33" s="10">
        <v>43200</v>
      </c>
      <c r="D33" s="14">
        <f t="shared" si="3"/>
        <v>0</v>
      </c>
      <c r="E33" s="15">
        <f t="shared" si="1"/>
        <v>100</v>
      </c>
    </row>
    <row r="34" spans="1:7" ht="76.150000000000006" customHeight="1">
      <c r="A34" s="43" t="s">
        <v>36</v>
      </c>
      <c r="B34" s="10">
        <v>191000</v>
      </c>
      <c r="C34" s="10">
        <v>191000</v>
      </c>
      <c r="D34" s="14">
        <f t="shared" si="3"/>
        <v>0</v>
      </c>
      <c r="E34" s="15">
        <f t="shared" si="1"/>
        <v>100</v>
      </c>
    </row>
    <row r="35" spans="1:7" ht="79.5" customHeight="1">
      <c r="A35" s="43" t="s">
        <v>37</v>
      </c>
      <c r="B35" s="10">
        <v>923100</v>
      </c>
      <c r="C35" s="35">
        <v>923100</v>
      </c>
      <c r="D35" s="14">
        <f t="shared" si="3"/>
        <v>0</v>
      </c>
      <c r="E35" s="15">
        <f t="shared" si="1"/>
        <v>100</v>
      </c>
    </row>
    <row r="36" spans="1:7" ht="33" customHeight="1">
      <c r="A36" s="43" t="s">
        <v>38</v>
      </c>
      <c r="B36" s="10">
        <v>36478</v>
      </c>
      <c r="C36" s="35">
        <v>36478</v>
      </c>
      <c r="D36" s="14">
        <f t="shared" si="3"/>
        <v>0</v>
      </c>
      <c r="E36" s="15">
        <f t="shared" si="1"/>
        <v>100</v>
      </c>
    </row>
    <row r="37" spans="1:7" ht="37.5" customHeight="1">
      <c r="A37" s="26" t="s">
        <v>6</v>
      </c>
      <c r="B37" s="27">
        <f>B22+B23+B24</f>
        <v>42606955</v>
      </c>
      <c r="C37" s="27">
        <f>C22+C23+C24</f>
        <v>41668970.030000001</v>
      </c>
      <c r="D37" s="21">
        <f t="shared" si="3"/>
        <v>-937984.96999999881</v>
      </c>
      <c r="E37" s="22">
        <f t="shared" si="1"/>
        <v>97.79851676797837</v>
      </c>
      <c r="F37" s="8"/>
      <c r="G37" s="5"/>
    </row>
    <row r="38" spans="1:7" ht="18.600000000000001" customHeight="1">
      <c r="A38" s="50" t="s">
        <v>7</v>
      </c>
      <c r="B38" s="50"/>
      <c r="C38" s="50"/>
      <c r="D38" s="50"/>
      <c r="E38" s="50"/>
    </row>
    <row r="39" spans="1:7" ht="0.6" customHeight="1">
      <c r="A39" s="50"/>
      <c r="B39" s="50"/>
      <c r="C39" s="50"/>
      <c r="D39" s="50"/>
      <c r="E39" s="50"/>
    </row>
    <row r="40" spans="1:7" ht="29.45" customHeight="1">
      <c r="A40" s="53"/>
      <c r="B40" s="44" t="s">
        <v>1</v>
      </c>
      <c r="C40" s="44" t="s">
        <v>2</v>
      </c>
      <c r="D40" s="45" t="s">
        <v>3</v>
      </c>
      <c r="E40" s="51" t="s">
        <v>8</v>
      </c>
    </row>
    <row r="41" spans="1:7" hidden="1">
      <c r="A41" s="53"/>
      <c r="B41" s="44"/>
      <c r="C41" s="44"/>
      <c r="D41" s="45"/>
      <c r="E41" s="51"/>
    </row>
    <row r="42" spans="1:7" ht="23.25">
      <c r="A42" s="26" t="s">
        <v>7</v>
      </c>
      <c r="B42" s="28">
        <v>1250101</v>
      </c>
      <c r="C42" s="37">
        <v>339543.87</v>
      </c>
      <c r="D42" s="37">
        <f>D43</f>
        <v>-921975.97</v>
      </c>
      <c r="E42" s="29">
        <f>C42/B42*100</f>
        <v>27.161314965750766</v>
      </c>
    </row>
    <row r="43" spans="1:7" ht="23.25">
      <c r="A43" s="38" t="s">
        <v>10</v>
      </c>
      <c r="B43" s="28">
        <v>1238712</v>
      </c>
      <c r="C43" s="37">
        <v>316736.03000000003</v>
      </c>
      <c r="D43" s="14">
        <f>C43-B43</f>
        <v>-921975.97</v>
      </c>
      <c r="E43" s="15">
        <f>C43/B43*100</f>
        <v>25.569787811856187</v>
      </c>
    </row>
    <row r="44" spans="1:7">
      <c r="A44" s="32"/>
      <c r="B44" s="33"/>
      <c r="C44" s="33"/>
      <c r="D44" s="33"/>
      <c r="E44" s="32"/>
    </row>
    <row r="45" spans="1:7" ht="23.25">
      <c r="A45" s="31" t="s">
        <v>33</v>
      </c>
      <c r="B45" s="34">
        <f>B42+B37</f>
        <v>43857056</v>
      </c>
      <c r="C45" s="34">
        <f>C42+C37</f>
        <v>42008513.899999999</v>
      </c>
      <c r="D45" s="34">
        <f>D42+D37</f>
        <v>-1859960.9399999988</v>
      </c>
      <c r="E45" s="15">
        <f>C45/B45*100</f>
        <v>95.785074812135136</v>
      </c>
    </row>
    <row r="46" spans="1:7" ht="39.75" customHeight="1">
      <c r="A46" s="41" t="s">
        <v>40</v>
      </c>
      <c r="B46" s="42"/>
      <c r="C46" s="42" t="s">
        <v>41</v>
      </c>
      <c r="D46" s="40"/>
      <c r="E46" s="39"/>
    </row>
    <row r="54" spans="3:3">
      <c r="C54" s="11"/>
    </row>
  </sheetData>
  <mergeCells count="11">
    <mergeCell ref="B40:B41"/>
    <mergeCell ref="C40:C41"/>
    <mergeCell ref="D40:D41"/>
    <mergeCell ref="A8:E8"/>
    <mergeCell ref="D2:E2"/>
    <mergeCell ref="D3:E3"/>
    <mergeCell ref="A38:E39"/>
    <mergeCell ref="E40:E41"/>
    <mergeCell ref="A6:E6"/>
    <mergeCell ref="A7:E7"/>
    <mergeCell ref="A40:A41"/>
  </mergeCells>
  <phoneticPr fontId="10" type="noConversion"/>
  <pageMargins left="0.9055118110236221" right="0.35433070866141736" top="0.15748031496062992" bottom="0.19685039370078741" header="0.15748031496062992" footer="0.19685039370078741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User1</cp:lastModifiedBy>
  <cp:lastPrinted>2025-10-13T11:23:01Z</cp:lastPrinted>
  <dcterms:created xsi:type="dcterms:W3CDTF">2012-02-01T11:16:40Z</dcterms:created>
  <dcterms:modified xsi:type="dcterms:W3CDTF">2025-10-13T11:23:04Z</dcterms:modified>
</cp:coreProperties>
</file>