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40" yWindow="390" windowWidth="14400" windowHeight="11970"/>
  </bookViews>
  <sheets>
    <sheet name="Лист1" sheetId="1" r:id="rId1"/>
  </sheets>
  <definedNames>
    <definedName name="_xlnm.Print_Area" localSheetId="0">Лист1!$A$1:$E$45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/>
  <c r="D35"/>
  <c r="E35"/>
  <c r="B23"/>
  <c r="B21" l="1"/>
  <c r="E33"/>
  <c r="D33"/>
  <c r="E34" l="1"/>
  <c r="D34"/>
  <c r="E32"/>
  <c r="D32"/>
  <c r="D11"/>
  <c r="C21"/>
  <c r="C36" s="1"/>
  <c r="E22"/>
  <c r="E10"/>
  <c r="D20"/>
  <c r="D19"/>
  <c r="E19"/>
  <c r="E18"/>
  <c r="D18"/>
  <c r="E17"/>
  <c r="D17"/>
  <c r="D26"/>
  <c r="E26"/>
  <c r="D29"/>
  <c r="E29"/>
  <c r="E12"/>
  <c r="D12"/>
  <c r="E31"/>
  <c r="D31"/>
  <c r="D30"/>
  <c r="D28"/>
  <c r="D27"/>
  <c r="D25"/>
  <c r="D24"/>
  <c r="E42"/>
  <c r="D42"/>
  <c r="D41" s="1"/>
  <c r="E30"/>
  <c r="E28"/>
  <c r="E27"/>
  <c r="E25"/>
  <c r="E24"/>
  <c r="E15"/>
  <c r="D15"/>
  <c r="E14"/>
  <c r="D14"/>
  <c r="E13"/>
  <c r="D13"/>
  <c r="D10"/>
  <c r="D22"/>
  <c r="D21" l="1"/>
  <c r="B36"/>
  <c r="B44" s="1"/>
  <c r="E23"/>
  <c r="D23"/>
  <c r="E21"/>
  <c r="E41"/>
  <c r="D36" l="1"/>
  <c r="D44" s="1"/>
  <c r="E36"/>
  <c r="C44"/>
  <c r="E44" s="1"/>
</calcChain>
</file>

<file path=xl/sharedStrings.xml><?xml version="1.0" encoding="utf-8"?>
<sst xmlns="http://schemas.openxmlformats.org/spreadsheetml/2006/main" count="47" uniqueCount="43">
  <si>
    <t xml:space="preserve">Доходи районного бюджету </t>
  </si>
  <si>
    <t>Планові призначення</t>
  </si>
  <si>
    <t xml:space="preserve">Фактично надійшло </t>
  </si>
  <si>
    <t>Відхилення від плану</t>
  </si>
  <si>
    <t>% виконання  плану</t>
  </si>
  <si>
    <t>Субвенції</t>
  </si>
  <si>
    <t>Всього загальний фонд</t>
  </si>
  <si>
    <t>Спеціальний фонд</t>
  </si>
  <si>
    <t>Відсоток виконання</t>
  </si>
  <si>
    <t>Загальний фонд</t>
  </si>
  <si>
    <t>в т.ч. власні надходження</t>
  </si>
  <si>
    <t>Освітня субвенція з державного бюджету 41033900</t>
  </si>
  <si>
    <t>Медична субвенція з державного бюджету 41034200</t>
  </si>
  <si>
    <t>грн.</t>
  </si>
  <si>
    <t>Субвенція з  МБ на надання пільг та житлових субсидій населенню по ЖКГ 41050100</t>
  </si>
  <si>
    <t>Субвенція з  МБ на надання пільг та житлових субсидій населенню на придбання твердого та рідкого пічного побутового палива та скрапленого газу ЖКГ 410502000</t>
  </si>
  <si>
    <t>Базова дотація 41020100</t>
  </si>
  <si>
    <t>Субвенція з  МБ на виплату допомоги на  дітей-сиріт  41050700</t>
  </si>
  <si>
    <t>Субвенція з місцевого бюджету на здійснення переданих видатків у сфері освіти за рахунок коштів освітньої субвенції 41051000</t>
  </si>
  <si>
    <t>Субвенція з державного бюджету місцевим бюджетам на здійснення заходів щодо соціально-економічного розвитку окремих територій 41034500</t>
  </si>
  <si>
    <t>Податок та збір на доходи фізичних осіб 11010000</t>
  </si>
  <si>
    <t>Рентна плата та плата за використання інших природних ресурсів 13000000</t>
  </si>
  <si>
    <t>Акцизний податок з реалізації суб"єктами господарювання роздрібної торгівлі підакцизних товарів 14040000</t>
  </si>
  <si>
    <t>Податок на майно 18010000</t>
  </si>
  <si>
    <t>Єдиний податок 18050000 </t>
  </si>
  <si>
    <t>Адміністративні штрафи та інші санкції 21081100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</si>
  <si>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21081500</t>
  </si>
  <si>
    <t>Плата за надання адміністративних послуг 2200000</t>
  </si>
  <si>
    <t xml:space="preserve">Виконання доходної частини сільського бюджету </t>
  </si>
  <si>
    <t>Субвенція з місцевого бюджету на 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41050300</t>
  </si>
  <si>
    <t>Додаток №1</t>
  </si>
  <si>
    <t>Інші неподаткові надходження     24000000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</si>
  <si>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</si>
  <si>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разом</t>
  </si>
  <si>
    <t>Податок на прибуток підприємств та фінансових установ комунальної власності 11020200</t>
  </si>
  <si>
    <t xml:space="preserve">Субвенція з державного бюджету місцевим бюджетам на надання державної підтримки особам з особливими освітніми потребами 41035400               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</si>
  <si>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41036000</t>
  </si>
  <si>
    <t>Субвенція з державного бюджету місцевим бюджетам на здійснення доплат педагогічним працівникам закладів загальної середньої освіти    41036300</t>
  </si>
  <si>
    <t>Інші субвенції з місцевого бюджету 41053900</t>
  </si>
  <si>
    <t>за  I квартал  2025 року</t>
  </si>
  <si>
    <t>до рішення Теплицької сільскої ради від 23 травня 2025 року    №1038-VIII</t>
  </si>
  <si>
    <t>Секретар сільської ради</t>
  </si>
  <si>
    <t>Наталія ШУТАК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</si>
</sst>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i/>
      <sz val="14"/>
      <name val="Arial"/>
      <family val="2"/>
      <charset val="204"/>
    </font>
    <font>
      <b/>
      <sz val="14"/>
      <name val="Arial"/>
      <family val="2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" fontId="0" fillId="0" borderId="0" xfId="0" applyNumberFormat="1"/>
    <xf numFmtId="1" fontId="3" fillId="0" borderId="3" xfId="0" applyNumberFormat="1" applyFont="1" applyBorder="1" applyAlignment="1">
      <alignment horizontal="center" wrapText="1"/>
    </xf>
    <xf numFmtId="1" fontId="0" fillId="0" borderId="0" xfId="0" applyNumberFormat="1" applyAlignment="1">
      <alignment horizontal="left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vertical="top" wrapText="1"/>
      <protection locked="0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vertical="top" wrapText="1"/>
    </xf>
    <xf numFmtId="1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7" fillId="0" borderId="4" xfId="0" applyFont="1" applyFill="1" applyBorder="1"/>
    <xf numFmtId="1" fontId="7" fillId="0" borderId="4" xfId="0" applyNumberFormat="1" applyFont="1" applyFill="1" applyBorder="1"/>
    <xf numFmtId="1" fontId="2" fillId="0" borderId="4" xfId="0" applyNumberFormat="1" applyFont="1" applyFill="1" applyBorder="1" applyAlignment="1">
      <alignment horizontal="right" wrapText="1"/>
    </xf>
    <xf numFmtId="164" fontId="2" fillId="0" borderId="4" xfId="0" applyNumberFormat="1" applyFont="1" applyFill="1" applyBorder="1" applyAlignment="1">
      <alignment horizontal="right" wrapText="1"/>
    </xf>
    <xf numFmtId="2" fontId="7" fillId="0" borderId="4" xfId="0" applyNumberFormat="1" applyFont="1" applyFill="1" applyBorder="1"/>
    <xf numFmtId="2" fontId="9" fillId="0" borderId="4" xfId="0" applyNumberFormat="1" applyFont="1" applyFill="1" applyBorder="1" applyAlignment="1">
      <alignment horizontal="right" vertical="center" wrapText="1"/>
    </xf>
    <xf numFmtId="1" fontId="9" fillId="0" borderId="4" xfId="0" applyNumberFormat="1" applyFont="1" applyFill="1" applyBorder="1" applyAlignment="1">
      <alignment horizontal="right" vertical="center" wrapText="1"/>
    </xf>
    <xf numFmtId="2" fontId="9" fillId="0" borderId="4" xfId="0" applyNumberFormat="1" applyFont="1" applyFill="1" applyBorder="1" applyAlignment="1">
      <alignment horizontal="right" wrapText="1"/>
    </xf>
    <xf numFmtId="0" fontId="3" fillId="0" borderId="4" xfId="0" applyFont="1" applyFill="1" applyBorder="1" applyAlignment="1">
      <alignment vertical="top" wrapText="1"/>
    </xf>
    <xf numFmtId="164" fontId="10" fillId="0" borderId="4" xfId="0" applyNumberFormat="1" applyFont="1" applyFill="1" applyBorder="1" applyAlignment="1">
      <alignment horizontal="right" wrapText="1"/>
    </xf>
    <xf numFmtId="0" fontId="11" fillId="0" borderId="5" xfId="0" applyFont="1" applyBorder="1" applyAlignment="1">
      <alignment horizontal="left" vertical="top" wrapText="1"/>
    </xf>
    <xf numFmtId="1" fontId="9" fillId="0" borderId="4" xfId="0" applyNumberFormat="1" applyFont="1" applyFill="1" applyBorder="1" applyAlignment="1">
      <alignment horizontal="right" wrapText="1"/>
    </xf>
    <xf numFmtId="164" fontId="9" fillId="0" borderId="4" xfId="0" applyNumberFormat="1" applyFont="1" applyFill="1" applyBorder="1" applyAlignment="1">
      <alignment horizontal="right" wrapText="1"/>
    </xf>
    <xf numFmtId="1" fontId="3" fillId="0" borderId="4" xfId="0" applyNumberFormat="1" applyFont="1" applyFill="1" applyBorder="1" applyAlignment="1">
      <alignment horizontal="center" wrapText="1"/>
    </xf>
    <xf numFmtId="2" fontId="8" fillId="0" borderId="4" xfId="0" applyNumberFormat="1" applyFont="1" applyFill="1" applyBorder="1"/>
    <xf numFmtId="1" fontId="8" fillId="0" borderId="4" xfId="0" applyNumberFormat="1" applyFont="1" applyFill="1" applyBorder="1"/>
    <xf numFmtId="164" fontId="5" fillId="0" borderId="4" xfId="0" applyNumberFormat="1" applyFont="1" applyFill="1" applyBorder="1" applyAlignment="1">
      <alignment horizontal="right" wrapText="1"/>
    </xf>
    <xf numFmtId="0" fontId="7" fillId="0" borderId="4" xfId="0" applyFont="1" applyBorder="1"/>
    <xf numFmtId="1" fontId="7" fillId="0" borderId="4" xfId="0" applyNumberFormat="1" applyFont="1" applyBorder="1"/>
    <xf numFmtId="1" fontId="8" fillId="0" borderId="4" xfId="0" applyNumberFormat="1" applyFont="1" applyBorder="1"/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7" fillId="0" borderId="6" xfId="0" applyFont="1" applyBorder="1"/>
    <xf numFmtId="1" fontId="7" fillId="0" borderId="6" xfId="0" applyNumberFormat="1" applyFont="1" applyBorder="1"/>
    <xf numFmtId="0" fontId="2" fillId="0" borderId="6" xfId="0" applyFont="1" applyBorder="1"/>
    <xf numFmtId="1" fontId="2" fillId="0" borderId="6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3"/>
  <sheetViews>
    <sheetView tabSelected="1" view="pageBreakPreview" workbookViewId="0">
      <selection activeCell="D3" sqref="D3:E4"/>
    </sheetView>
  </sheetViews>
  <sheetFormatPr defaultRowHeight="12.75"/>
  <cols>
    <col min="1" max="1" width="49.28515625" customWidth="1"/>
    <col min="2" max="3" width="24.140625" style="7" customWidth="1"/>
    <col min="4" max="4" width="21.28515625" style="7" customWidth="1"/>
    <col min="5" max="5" width="18.5703125" customWidth="1"/>
    <col min="6" max="6" width="10.7109375" customWidth="1"/>
  </cols>
  <sheetData>
    <row r="1" spans="1:14" ht="18.75">
      <c r="A1" s="1"/>
      <c r="B1" s="19"/>
      <c r="C1" s="19"/>
    </row>
    <row r="2" spans="1:14" ht="31.5" customHeight="1">
      <c r="A2" s="20"/>
      <c r="B2" s="19"/>
      <c r="C2" s="19"/>
      <c r="N2" s="1"/>
    </row>
    <row r="3" spans="1:14" ht="18.75">
      <c r="A3" s="20"/>
      <c r="B3" s="19"/>
      <c r="C3" s="19"/>
      <c r="D3" s="44" t="s">
        <v>30</v>
      </c>
      <c r="E3" s="44"/>
      <c r="N3" s="1"/>
    </row>
    <row r="4" spans="1:14" ht="52.5" customHeight="1">
      <c r="A4" s="20"/>
      <c r="B4" s="19"/>
      <c r="C4" s="19"/>
      <c r="D4" s="43" t="s">
        <v>40</v>
      </c>
      <c r="E4" s="43"/>
      <c r="N4" s="2"/>
    </row>
    <row r="5" spans="1:14" ht="24" customHeight="1">
      <c r="A5" s="16" t="s">
        <v>28</v>
      </c>
      <c r="B5" s="21"/>
      <c r="C5" s="21"/>
      <c r="D5" s="21"/>
      <c r="E5" s="21"/>
    </row>
    <row r="6" spans="1:14" ht="24.75" customHeight="1">
      <c r="A6" s="16" t="s">
        <v>39</v>
      </c>
      <c r="B6" s="21"/>
      <c r="C6" s="21"/>
      <c r="D6" s="21"/>
      <c r="E6" s="21"/>
    </row>
    <row r="7" spans="1:14" ht="21.75" customHeight="1">
      <c r="A7" s="16" t="s">
        <v>9</v>
      </c>
      <c r="B7" s="21"/>
      <c r="C7" s="21"/>
      <c r="D7" s="21"/>
      <c r="E7" s="21"/>
    </row>
    <row r="8" spans="1:14" ht="18.75" customHeight="1" thickBot="1">
      <c r="A8" s="20"/>
      <c r="B8" s="19"/>
      <c r="C8" s="19"/>
      <c r="D8" s="19"/>
      <c r="E8" s="22" t="s">
        <v>13</v>
      </c>
      <c r="M8" s="3"/>
    </row>
    <row r="9" spans="1:14" ht="39" customHeight="1">
      <c r="A9" s="5" t="s">
        <v>0</v>
      </c>
      <c r="B9" s="8" t="s">
        <v>1</v>
      </c>
      <c r="C9" s="8" t="s">
        <v>2</v>
      </c>
      <c r="D9" s="8" t="s">
        <v>3</v>
      </c>
      <c r="E9" s="6" t="s">
        <v>4</v>
      </c>
    </row>
    <row r="10" spans="1:14" ht="37.5">
      <c r="A10" s="15" t="s">
        <v>20</v>
      </c>
      <c r="B10" s="23">
        <v>3988893</v>
      </c>
      <c r="C10" s="24">
        <v>4005258.46</v>
      </c>
      <c r="D10" s="25">
        <f t="shared" ref="D10:D15" si="0">C10-B10</f>
        <v>16365.459999999963</v>
      </c>
      <c r="E10" s="26">
        <f>C10/B10*100</f>
        <v>100.410275733142</v>
      </c>
    </row>
    <row r="11" spans="1:14" ht="39" customHeight="1">
      <c r="A11" s="15" t="s">
        <v>34</v>
      </c>
      <c r="B11" s="23">
        <v>0</v>
      </c>
      <c r="C11" s="24">
        <v>0</v>
      </c>
      <c r="D11" s="25">
        <f t="shared" si="0"/>
        <v>0</v>
      </c>
      <c r="E11" s="26">
        <v>0</v>
      </c>
    </row>
    <row r="12" spans="1:14" ht="37.5">
      <c r="A12" s="10" t="s">
        <v>21</v>
      </c>
      <c r="B12" s="27">
        <v>2333</v>
      </c>
      <c r="C12" s="24">
        <v>2866.73</v>
      </c>
      <c r="D12" s="25">
        <f t="shared" si="0"/>
        <v>533.73</v>
      </c>
      <c r="E12" s="26">
        <f>C12/B12*100</f>
        <v>122.87741105872267</v>
      </c>
    </row>
    <row r="13" spans="1:14" ht="57.75" customHeight="1">
      <c r="A13" s="11" t="s">
        <v>22</v>
      </c>
      <c r="B13" s="27">
        <v>17156</v>
      </c>
      <c r="C13" s="24">
        <v>14672.19</v>
      </c>
      <c r="D13" s="25">
        <f t="shared" si="0"/>
        <v>-2483.8099999999995</v>
      </c>
      <c r="E13" s="26">
        <f t="shared" ref="E13:E36" si="1">C13/B13*100</f>
        <v>85.522207973886694</v>
      </c>
    </row>
    <row r="14" spans="1:14" ht="25.5" customHeight="1">
      <c r="A14" s="12" t="s">
        <v>23</v>
      </c>
      <c r="B14" s="27">
        <v>3386323</v>
      </c>
      <c r="C14" s="24">
        <v>3557813.91</v>
      </c>
      <c r="D14" s="25">
        <f t="shared" si="0"/>
        <v>171490.91000000015</v>
      </c>
      <c r="E14" s="26">
        <f t="shared" si="1"/>
        <v>105.0642218713336</v>
      </c>
    </row>
    <row r="15" spans="1:14" ht="20.25" customHeight="1">
      <c r="A15" s="12" t="s">
        <v>24</v>
      </c>
      <c r="B15" s="27">
        <v>3197276</v>
      </c>
      <c r="C15" s="24">
        <v>2137632.4</v>
      </c>
      <c r="D15" s="25">
        <f t="shared" si="0"/>
        <v>-1059643.6000000001</v>
      </c>
      <c r="E15" s="26">
        <f t="shared" si="1"/>
        <v>66.857925308919221</v>
      </c>
    </row>
    <row r="16" spans="1:14" ht="79.5" hidden="1" customHeight="1">
      <c r="A16" s="12" t="s">
        <v>32</v>
      </c>
      <c r="B16" s="27"/>
      <c r="C16" s="24"/>
      <c r="D16" s="25"/>
      <c r="E16" s="26"/>
    </row>
    <row r="17" spans="1:6" ht="39" customHeight="1">
      <c r="A17" s="12" t="s">
        <v>25</v>
      </c>
      <c r="B17" s="27">
        <v>45772</v>
      </c>
      <c r="C17" s="24">
        <v>0</v>
      </c>
      <c r="D17" s="25">
        <f>C17-B17</f>
        <v>-45772</v>
      </c>
      <c r="E17" s="26">
        <f>C17/B17*100</f>
        <v>0</v>
      </c>
    </row>
    <row r="18" spans="1:6" ht="77.25" customHeight="1">
      <c r="A18" s="12" t="s">
        <v>26</v>
      </c>
      <c r="B18" s="27">
        <v>9332</v>
      </c>
      <c r="C18" s="24">
        <v>16000</v>
      </c>
      <c r="D18" s="25">
        <f>C18-B18</f>
        <v>6668</v>
      </c>
      <c r="E18" s="26">
        <f>C18/B18*100</f>
        <v>171.45306472353192</v>
      </c>
    </row>
    <row r="19" spans="1:6" ht="40.5" customHeight="1">
      <c r="A19" s="12" t="s">
        <v>27</v>
      </c>
      <c r="B19" s="27">
        <v>33745</v>
      </c>
      <c r="C19" s="24">
        <v>79365.41</v>
      </c>
      <c r="D19" s="25">
        <f>C19-B19</f>
        <v>45620.41</v>
      </c>
      <c r="E19" s="26">
        <f>C19/B19*100</f>
        <v>235.1916135723811</v>
      </c>
    </row>
    <row r="20" spans="1:6" ht="40.5" customHeight="1">
      <c r="A20" s="12" t="s">
        <v>31</v>
      </c>
      <c r="B20" s="27">
        <v>0</v>
      </c>
      <c r="C20" s="24">
        <v>7796</v>
      </c>
      <c r="D20" s="25">
        <f>C20-B20</f>
        <v>7796</v>
      </c>
      <c r="E20" s="26"/>
    </row>
    <row r="21" spans="1:6" ht="19.7" customHeight="1">
      <c r="A21" s="13"/>
      <c r="B21" s="28">
        <f>B20+B19+B18+B17+B15+B14+B13+B12+B10+B11+B16</f>
        <v>10680830</v>
      </c>
      <c r="C21" s="29">
        <f>C20+C19+C18+C17+C15+C14+C13+C12+C10+C16+C11</f>
        <v>9821405.1000000015</v>
      </c>
      <c r="D21" s="29">
        <f>D20+D19+D18+D17+D15+D14+D13+D12+D10+D11+D16</f>
        <v>-859424.9</v>
      </c>
      <c r="E21" s="30">
        <f t="shared" si="1"/>
        <v>91.953575705258871</v>
      </c>
    </row>
    <row r="22" spans="1:6" ht="18.75">
      <c r="A22" s="15" t="s">
        <v>16</v>
      </c>
      <c r="B22" s="27">
        <v>1476000</v>
      </c>
      <c r="C22" s="24">
        <v>1476000</v>
      </c>
      <c r="D22" s="25">
        <f>C22-B22</f>
        <v>0</v>
      </c>
      <c r="E22" s="26">
        <f t="shared" si="1"/>
        <v>100</v>
      </c>
    </row>
    <row r="23" spans="1:6" ht="40.5" customHeight="1">
      <c r="A23" s="31" t="s">
        <v>5</v>
      </c>
      <c r="B23" s="28">
        <f>B24+B32++B33+B34+B35</f>
        <v>5280478</v>
      </c>
      <c r="C23" s="28">
        <f>C24+C32++C33+C34+C35</f>
        <v>5280478</v>
      </c>
      <c r="D23" s="29">
        <f>C23-B23</f>
        <v>0</v>
      </c>
      <c r="E23" s="32">
        <f t="shared" si="1"/>
        <v>100</v>
      </c>
      <c r="F23" s="7"/>
    </row>
    <row r="24" spans="1:6" ht="34.5" customHeight="1">
      <c r="A24" s="15" t="s">
        <v>11</v>
      </c>
      <c r="B24" s="27">
        <v>4760700</v>
      </c>
      <c r="C24" s="27">
        <v>4760700</v>
      </c>
      <c r="D24" s="25">
        <f>C24-B24</f>
        <v>0</v>
      </c>
      <c r="E24" s="26">
        <f t="shared" si="1"/>
        <v>100</v>
      </c>
    </row>
    <row r="25" spans="1:6" ht="3.75" hidden="1" customHeight="1">
      <c r="A25" s="15" t="s">
        <v>12</v>
      </c>
      <c r="B25" s="27"/>
      <c r="C25" s="24"/>
      <c r="D25" s="25">
        <f t="shared" ref="D25:D30" si="2">C25-B25</f>
        <v>0</v>
      </c>
      <c r="E25" s="26" t="e">
        <f t="shared" si="1"/>
        <v>#DIV/0!</v>
      </c>
    </row>
    <row r="26" spans="1:6" ht="57" hidden="1" customHeight="1">
      <c r="A26" s="15" t="s">
        <v>19</v>
      </c>
      <c r="B26" s="27"/>
      <c r="C26" s="24"/>
      <c r="D26" s="25">
        <f t="shared" si="2"/>
        <v>0</v>
      </c>
      <c r="E26" s="26" t="e">
        <f t="shared" si="1"/>
        <v>#DIV/0!</v>
      </c>
    </row>
    <row r="27" spans="1:6" ht="27" hidden="1" customHeight="1">
      <c r="A27" s="15" t="s">
        <v>14</v>
      </c>
      <c r="B27" s="27"/>
      <c r="C27" s="24"/>
      <c r="D27" s="25">
        <f t="shared" si="2"/>
        <v>0</v>
      </c>
      <c r="E27" s="26" t="e">
        <f t="shared" si="1"/>
        <v>#DIV/0!</v>
      </c>
    </row>
    <row r="28" spans="1:6" ht="50.25" hidden="1" customHeight="1">
      <c r="A28" s="15" t="s">
        <v>15</v>
      </c>
      <c r="B28" s="27"/>
      <c r="C28" s="24"/>
      <c r="D28" s="25">
        <f t="shared" si="2"/>
        <v>0</v>
      </c>
      <c r="E28" s="26" t="e">
        <f t="shared" si="1"/>
        <v>#DIV/0!</v>
      </c>
    </row>
    <row r="29" spans="1:6" ht="30.75" hidden="1" customHeight="1">
      <c r="A29" s="15" t="s">
        <v>29</v>
      </c>
      <c r="B29" s="27"/>
      <c r="C29" s="24"/>
      <c r="D29" s="25">
        <f t="shared" si="2"/>
        <v>0</v>
      </c>
      <c r="E29" s="26" t="e">
        <f t="shared" si="1"/>
        <v>#DIV/0!</v>
      </c>
    </row>
    <row r="30" spans="1:6" ht="45.75" hidden="1" customHeight="1">
      <c r="A30" s="15" t="s">
        <v>17</v>
      </c>
      <c r="B30" s="27"/>
      <c r="C30" s="24"/>
      <c r="D30" s="25">
        <f t="shared" si="2"/>
        <v>0</v>
      </c>
      <c r="E30" s="26" t="e">
        <f t="shared" si="1"/>
        <v>#DIV/0!</v>
      </c>
    </row>
    <row r="31" spans="1:6" ht="45.75" hidden="1" customHeight="1">
      <c r="A31" s="15" t="s">
        <v>18</v>
      </c>
      <c r="B31" s="27"/>
      <c r="C31" s="24"/>
      <c r="D31" s="25">
        <f t="shared" ref="D31:D36" si="3">C31-B31</f>
        <v>0</v>
      </c>
      <c r="E31" s="26" t="e">
        <f>C31/B31*100</f>
        <v>#DIV/0!</v>
      </c>
    </row>
    <row r="32" spans="1:6" ht="63.75" customHeight="1">
      <c r="A32" s="33" t="s">
        <v>35</v>
      </c>
      <c r="B32" s="27">
        <v>21600</v>
      </c>
      <c r="C32" s="27">
        <v>21600</v>
      </c>
      <c r="D32" s="25">
        <f t="shared" si="3"/>
        <v>0</v>
      </c>
      <c r="E32" s="26">
        <f t="shared" si="1"/>
        <v>100</v>
      </c>
    </row>
    <row r="33" spans="1:7" ht="76.150000000000006" customHeight="1">
      <c r="A33" s="33" t="s">
        <v>36</v>
      </c>
      <c r="B33" s="27">
        <v>0</v>
      </c>
      <c r="C33" s="27">
        <v>0</v>
      </c>
      <c r="D33" s="25">
        <f t="shared" si="3"/>
        <v>0</v>
      </c>
      <c r="E33" s="26" t="e">
        <f t="shared" si="1"/>
        <v>#DIV/0!</v>
      </c>
    </row>
    <row r="34" spans="1:7" ht="79.5" customHeight="1">
      <c r="A34" s="33" t="s">
        <v>37</v>
      </c>
      <c r="B34" s="27">
        <v>461700</v>
      </c>
      <c r="C34" s="24">
        <v>461700</v>
      </c>
      <c r="D34" s="25">
        <f t="shared" si="3"/>
        <v>0</v>
      </c>
      <c r="E34" s="26">
        <f t="shared" si="1"/>
        <v>100</v>
      </c>
    </row>
    <row r="35" spans="1:7" ht="48" customHeight="1">
      <c r="A35" s="33" t="s">
        <v>38</v>
      </c>
      <c r="B35" s="27">
        <v>36478</v>
      </c>
      <c r="C35" s="24">
        <v>36478</v>
      </c>
      <c r="D35" s="25">
        <f t="shared" si="3"/>
        <v>0</v>
      </c>
      <c r="E35" s="26">
        <f t="shared" si="1"/>
        <v>100</v>
      </c>
    </row>
    <row r="36" spans="1:7" ht="30" customHeight="1">
      <c r="A36" s="14" t="s">
        <v>6</v>
      </c>
      <c r="B36" s="30">
        <f>B21+B22+B23</f>
        <v>17437308</v>
      </c>
      <c r="C36" s="30">
        <f>C21+C22+C23</f>
        <v>16577883.100000001</v>
      </c>
      <c r="D36" s="34">
        <f t="shared" si="3"/>
        <v>-859424.89999999851</v>
      </c>
      <c r="E36" s="35">
        <f t="shared" si="1"/>
        <v>95.071344154728479</v>
      </c>
      <c r="F36" s="7"/>
      <c r="G36" s="4"/>
    </row>
    <row r="37" spans="1:7" ht="18.600000000000001" customHeight="1">
      <c r="A37" s="17" t="s">
        <v>7</v>
      </c>
      <c r="B37" s="17"/>
      <c r="C37" s="17"/>
      <c r="D37" s="17"/>
      <c r="E37" s="17"/>
    </row>
    <row r="38" spans="1:7" ht="0.6" customHeight="1">
      <c r="A38" s="17"/>
      <c r="B38" s="17"/>
      <c r="C38" s="17"/>
      <c r="D38" s="17"/>
      <c r="E38" s="17"/>
    </row>
    <row r="39" spans="1:7" ht="36" customHeight="1">
      <c r="A39" s="18"/>
      <c r="B39" s="36" t="s">
        <v>1</v>
      </c>
      <c r="C39" s="36" t="s">
        <v>2</v>
      </c>
      <c r="D39" s="36" t="s">
        <v>3</v>
      </c>
      <c r="E39" s="17" t="s">
        <v>8</v>
      </c>
    </row>
    <row r="40" spans="1:7" hidden="1">
      <c r="A40" s="18"/>
      <c r="B40" s="36"/>
      <c r="C40" s="36"/>
      <c r="D40" s="36"/>
      <c r="E40" s="17"/>
    </row>
    <row r="41" spans="1:7" ht="19.5">
      <c r="A41" s="14" t="s">
        <v>7</v>
      </c>
      <c r="B41" s="37">
        <v>1244406</v>
      </c>
      <c r="C41" s="38">
        <v>291619.07</v>
      </c>
      <c r="D41" s="38">
        <f>D42</f>
        <v>-963443.57000000007</v>
      </c>
      <c r="E41" s="39">
        <f>C41/B41*100</f>
        <v>23.434399223404583</v>
      </c>
    </row>
    <row r="42" spans="1:7" ht="18.75">
      <c r="A42" s="15" t="s">
        <v>10</v>
      </c>
      <c r="B42" s="37">
        <v>1238712</v>
      </c>
      <c r="C42" s="38">
        <v>275268.43</v>
      </c>
      <c r="D42" s="25">
        <f>C42-B42</f>
        <v>-963443.57000000007</v>
      </c>
      <c r="E42" s="26">
        <f>C42/B42*100</f>
        <v>22.222149297011732</v>
      </c>
    </row>
    <row r="43" spans="1:7" ht="18">
      <c r="A43" s="40"/>
      <c r="B43" s="41"/>
      <c r="C43" s="41"/>
      <c r="D43" s="41"/>
      <c r="E43" s="40"/>
    </row>
    <row r="44" spans="1:7" ht="19.5">
      <c r="A44" s="14" t="s">
        <v>33</v>
      </c>
      <c r="B44" s="42">
        <f>B41+B36</f>
        <v>18681714</v>
      </c>
      <c r="C44" s="42">
        <f>C41+C36</f>
        <v>16869502.170000002</v>
      </c>
      <c r="D44" s="42">
        <f>D41+D36</f>
        <v>-1822868.4699999986</v>
      </c>
      <c r="E44" s="26">
        <f>C44/B44*100</f>
        <v>90.299541947810582</v>
      </c>
    </row>
    <row r="45" spans="1:7" ht="40.5" customHeight="1">
      <c r="A45" s="47" t="s">
        <v>41</v>
      </c>
      <c r="B45" s="48"/>
      <c r="C45" s="48" t="s">
        <v>42</v>
      </c>
      <c r="D45" s="46"/>
      <c r="E45" s="45"/>
    </row>
    <row r="53" spans="3:3">
      <c r="C53" s="9"/>
    </row>
  </sheetData>
  <mergeCells count="11">
    <mergeCell ref="B39:B40"/>
    <mergeCell ref="C39:C40"/>
    <mergeCell ref="D39:D40"/>
    <mergeCell ref="A7:E7"/>
    <mergeCell ref="D3:E3"/>
    <mergeCell ref="D4:E4"/>
    <mergeCell ref="A37:E38"/>
    <mergeCell ref="E39:E40"/>
    <mergeCell ref="A5:E5"/>
    <mergeCell ref="A6:E6"/>
    <mergeCell ref="A39:A40"/>
  </mergeCells>
  <phoneticPr fontId="6" type="noConversion"/>
  <pageMargins left="0.9055118110236221" right="0.35433070866141736" top="0.15748031496062992" bottom="0.19685039370078741" header="0.15748031496062992" footer="0.19685039370078741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User1</cp:lastModifiedBy>
  <cp:lastPrinted>2025-05-27T07:01:17Z</cp:lastPrinted>
  <dcterms:created xsi:type="dcterms:W3CDTF">2012-02-01T11:16:40Z</dcterms:created>
  <dcterms:modified xsi:type="dcterms:W3CDTF">2025-05-27T07:45:06Z</dcterms:modified>
</cp:coreProperties>
</file>