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8" windowWidth="23256" windowHeight="12540"/>
  </bookViews>
  <sheets>
    <sheet name="АПАРАТ" sheetId="1" r:id="rId1"/>
    <sheet name="Клубні заклади" sheetId="2" r:id="rId2"/>
    <sheet name="Бібліотеки" sheetId="3" r:id="rId3"/>
  </sheets>
  <definedNames>
    <definedName name="_xlnm.Print_Area" localSheetId="0">АПАРАТ!$A$1:$I$175</definedName>
    <definedName name="_xlnm.Print_Area" localSheetId="2">Бібліотеки!$A$1:$I$49</definedName>
    <definedName name="_xlnm.Print_Area" localSheetId="1">'Клубні заклади'!$A$1:$I$71</definedName>
  </definedNames>
  <calcPr calcId="124519"/>
</workbook>
</file>

<file path=xl/calcChain.xml><?xml version="1.0" encoding="utf-8"?>
<calcChain xmlns="http://schemas.openxmlformats.org/spreadsheetml/2006/main">
  <c r="I41" i="3"/>
  <c r="I42"/>
  <c r="I43"/>
  <c r="I44"/>
  <c r="I45"/>
  <c r="I46"/>
  <c r="I40"/>
  <c r="I32"/>
  <c r="I33"/>
  <c r="I34"/>
  <c r="I35"/>
  <c r="I36"/>
  <c r="I31"/>
  <c r="I20"/>
  <c r="I21"/>
  <c r="I22"/>
  <c r="I23"/>
  <c r="I24"/>
  <c r="I25"/>
  <c r="I26"/>
  <c r="I27"/>
  <c r="I28"/>
  <c r="I19"/>
  <c r="I13"/>
  <c r="I14"/>
  <c r="I15"/>
  <c r="I12"/>
  <c r="G69" i="2" l="1"/>
  <c r="H69"/>
  <c r="F69"/>
  <c r="I67" l="1"/>
  <c r="I68"/>
  <c r="I66"/>
  <c r="H50"/>
  <c r="H37"/>
  <c r="I34"/>
  <c r="I35"/>
  <c r="I36"/>
  <c r="I33"/>
  <c r="I37" s="1"/>
  <c r="H21"/>
  <c r="H161" i="1"/>
  <c r="I149"/>
  <c r="H146"/>
  <c r="H150"/>
  <c r="I150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19"/>
  <c r="H90"/>
  <c r="G54"/>
  <c r="H54"/>
  <c r="H15"/>
  <c r="I14"/>
  <c r="G27"/>
  <c r="H27"/>
  <c r="F27"/>
  <c r="H173"/>
  <c r="H140" l="1"/>
  <c r="H174"/>
  <c r="H51" i="2"/>
  <c r="I69"/>
  <c r="H30"/>
  <c r="I30"/>
  <c r="I15"/>
  <c r="I16"/>
  <c r="I17"/>
  <c r="I18"/>
  <c r="I19"/>
  <c r="I20"/>
  <c r="I14"/>
  <c r="H26"/>
  <c r="H31" s="1"/>
  <c r="I24"/>
  <c r="I25"/>
  <c r="I23"/>
  <c r="H61"/>
  <c r="I59"/>
  <c r="I60"/>
  <c r="I58"/>
  <c r="H55"/>
  <c r="I54"/>
  <c r="I55" s="1"/>
  <c r="I40"/>
  <c r="I41"/>
  <c r="I42"/>
  <c r="I43"/>
  <c r="I44"/>
  <c r="I45"/>
  <c r="I46"/>
  <c r="I47"/>
  <c r="I48"/>
  <c r="I49"/>
  <c r="I39"/>
  <c r="I95" i="1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94"/>
  <c r="I88"/>
  <c r="I89"/>
  <c r="I87"/>
  <c r="H84"/>
  <c r="I76"/>
  <c r="I77"/>
  <c r="I78"/>
  <c r="I79"/>
  <c r="I80"/>
  <c r="I81"/>
  <c r="I82"/>
  <c r="I83"/>
  <c r="I75"/>
  <c r="H71"/>
  <c r="I66"/>
  <c r="I67"/>
  <c r="I68"/>
  <c r="I69"/>
  <c r="I70"/>
  <c r="I65"/>
  <c r="H59"/>
  <c r="I59"/>
  <c r="I49"/>
  <c r="I32"/>
  <c r="I31"/>
  <c r="I33"/>
  <c r="I34"/>
  <c r="I35"/>
  <c r="I36"/>
  <c r="I37"/>
  <c r="I38"/>
  <c r="I39"/>
  <c r="I40"/>
  <c r="I41"/>
  <c r="I42"/>
  <c r="I43"/>
  <c r="I44"/>
  <c r="I45"/>
  <c r="I46"/>
  <c r="I47"/>
  <c r="I48"/>
  <c r="I50"/>
  <c r="I51"/>
  <c r="I52"/>
  <c r="I53"/>
  <c r="I30"/>
  <c r="I19"/>
  <c r="I20"/>
  <c r="I21"/>
  <c r="I22"/>
  <c r="I23"/>
  <c r="I24"/>
  <c r="I25"/>
  <c r="I26"/>
  <c r="I18"/>
  <c r="I13"/>
  <c r="I15" s="1"/>
  <c r="I154"/>
  <c r="I155"/>
  <c r="I156"/>
  <c r="I157"/>
  <c r="I158"/>
  <c r="I159"/>
  <c r="I160"/>
  <c r="I162"/>
  <c r="I163"/>
  <c r="I164"/>
  <c r="I165"/>
  <c r="I166"/>
  <c r="I167"/>
  <c r="I168"/>
  <c r="I169"/>
  <c r="I170"/>
  <c r="I171"/>
  <c r="I172"/>
  <c r="I153"/>
  <c r="I145"/>
  <c r="I144"/>
  <c r="G47" i="3"/>
  <c r="H47"/>
  <c r="I47"/>
  <c r="F47"/>
  <c r="G38"/>
  <c r="H38"/>
  <c r="I38"/>
  <c r="F38"/>
  <c r="G29"/>
  <c r="H29"/>
  <c r="I29"/>
  <c r="F29"/>
  <c r="G16"/>
  <c r="G49" s="1"/>
  <c r="H16"/>
  <c r="I16"/>
  <c r="F16"/>
  <c r="F49" s="1"/>
  <c r="G61" i="2"/>
  <c r="F61"/>
  <c r="G55"/>
  <c r="G62" s="1"/>
  <c r="F55"/>
  <c r="F62" s="1"/>
  <c r="G50"/>
  <c r="F50"/>
  <c r="G37"/>
  <c r="G51" s="1"/>
  <c r="F37"/>
  <c r="G30"/>
  <c r="F30"/>
  <c r="G26"/>
  <c r="F26"/>
  <c r="G21"/>
  <c r="F21"/>
  <c r="I54" i="1" l="1"/>
  <c r="I71"/>
  <c r="H141"/>
  <c r="I140"/>
  <c r="I146"/>
  <c r="H72"/>
  <c r="I84"/>
  <c r="I90"/>
  <c r="H62" i="2"/>
  <c r="H71" s="1"/>
  <c r="I61"/>
  <c r="I26"/>
  <c r="I49" i="3"/>
  <c r="H49"/>
  <c r="I62" i="2"/>
  <c r="F51"/>
  <c r="I50"/>
  <c r="I51" s="1"/>
  <c r="I21"/>
  <c r="I31" s="1"/>
  <c r="I27" i="1"/>
  <c r="G31" i="2"/>
  <c r="G71" s="1"/>
  <c r="F31"/>
  <c r="F71" s="1"/>
  <c r="I72" i="1" l="1"/>
  <c r="H175"/>
  <c r="I141"/>
  <c r="I71" i="2"/>
  <c r="G90" i="1"/>
  <c r="F90"/>
  <c r="F173" l="1"/>
  <c r="G161"/>
  <c r="G150"/>
  <c r="F150"/>
  <c r="G146"/>
  <c r="F146"/>
  <c r="G140"/>
  <c r="F140"/>
  <c r="G84"/>
  <c r="G141" s="1"/>
  <c r="F84"/>
  <c r="G71"/>
  <c r="F71"/>
  <c r="G59"/>
  <c r="F59"/>
  <c r="F54"/>
  <c r="G15"/>
  <c r="F15"/>
  <c r="G174" l="1"/>
  <c r="G173"/>
  <c r="I161"/>
  <c r="I173" s="1"/>
  <c r="I174" s="1"/>
  <c r="I175" s="1"/>
  <c r="G72"/>
  <c r="F174"/>
  <c r="F72"/>
  <c r="F141"/>
  <c r="G175" l="1"/>
  <c r="F175"/>
</calcChain>
</file>

<file path=xl/sharedStrings.xml><?xml version="1.0" encoding="utf-8"?>
<sst xmlns="http://schemas.openxmlformats.org/spreadsheetml/2006/main" count="540" uniqueCount="319">
  <si>
    <t>ВІДОМОСТЬ</t>
  </si>
  <si>
    <t>Теплицької сільської ради</t>
  </si>
  <si>
    <t>Малоцінні необоротні матеріальні активи:</t>
  </si>
  <si>
    <t>Найменування</t>
  </si>
  <si>
    <t>Одиниця виміру</t>
  </si>
  <si>
    <t>Кількість</t>
  </si>
  <si>
    <t>шт</t>
  </si>
  <si>
    <t>№ з/п</t>
  </si>
  <si>
    <t xml:space="preserve">Інвентарний номер </t>
  </si>
  <si>
    <t>Рік придбання при наявності</t>
  </si>
  <si>
    <t>Факсильный аппар.</t>
  </si>
  <si>
    <t>LED монітор 19 LG</t>
  </si>
  <si>
    <t>Прапор України</t>
  </si>
  <si>
    <t>Форма футбольна</t>
  </si>
  <si>
    <t>Форма вратаря</t>
  </si>
  <si>
    <t>Гетри футбольні</t>
  </si>
  <si>
    <t>футболки</t>
  </si>
  <si>
    <t>бутси</t>
  </si>
  <si>
    <t>кеди</t>
  </si>
  <si>
    <t>Мирнопільський старостинський округ, рахунок  1113 «Малоцінні необоротні матеріальні активи»</t>
  </si>
  <si>
    <t>стіл полірований</t>
  </si>
  <si>
    <t>вивіска</t>
  </si>
  <si>
    <t>телефон</t>
  </si>
  <si>
    <t>штамп</t>
  </si>
  <si>
    <t>печать</t>
  </si>
  <si>
    <t>штамп на ручн основі</t>
  </si>
  <si>
    <t xml:space="preserve">штамп  </t>
  </si>
  <si>
    <t>флешка 16</t>
  </si>
  <si>
    <t>флешка 8</t>
  </si>
  <si>
    <t>табличка</t>
  </si>
  <si>
    <t>насос ножний</t>
  </si>
  <si>
    <t>вогнегасник</t>
  </si>
  <si>
    <t>набір ключів 6-22( 12 шт)</t>
  </si>
  <si>
    <t>набір Miol 12 шт</t>
  </si>
  <si>
    <t>будинковий знак 750*150</t>
  </si>
  <si>
    <t>урна металична</t>
  </si>
  <si>
    <r>
      <t xml:space="preserve">шафа книжна </t>
    </r>
    <r>
      <rPr>
        <b/>
        <sz val="12"/>
        <rFont val="Times New Roman"/>
        <family val="1"/>
        <charset val="204"/>
      </rPr>
      <t>1 списать</t>
    </r>
  </si>
  <si>
    <t>Мирнопільський старостинський округ, рахунок   1515 "Запчастини"</t>
  </si>
  <si>
    <t>набір ключів ( 12 шт)</t>
  </si>
  <si>
    <t>шина всесезонна</t>
  </si>
  <si>
    <t>Мирнопільський старостинський округ, рахунок   «1812 "Малоцінні та швидкозношувані предмети"</t>
  </si>
  <si>
    <t>кольца колодязні  2 разбитих</t>
  </si>
  <si>
    <t>лампочка ЛЕД</t>
  </si>
  <si>
    <t>аптечка автомобільна</t>
  </si>
  <si>
    <t>щітка для ковров</t>
  </si>
  <si>
    <t>відро пластм</t>
  </si>
  <si>
    <t>новорічні іграшки</t>
  </si>
  <si>
    <t>Всього по Мирнопільському старостинському округу</t>
  </si>
  <si>
    <t>Веселокутський старостинський округ, рахунок  1014«Машини та обладнання»</t>
  </si>
  <si>
    <t>Системный блок</t>
  </si>
  <si>
    <t>Монитор</t>
  </si>
  <si>
    <t>Лазерный принтер</t>
  </si>
  <si>
    <t>Сканер</t>
  </si>
  <si>
    <t>Безперебойник</t>
  </si>
  <si>
    <t>Принтер мартричный</t>
  </si>
  <si>
    <t>10480001</t>
  </si>
  <si>
    <t>10480002</t>
  </si>
  <si>
    <t>1048003</t>
  </si>
  <si>
    <t>10480004</t>
  </si>
  <si>
    <t>10480005</t>
  </si>
  <si>
    <t>10480006</t>
  </si>
  <si>
    <t>10480007</t>
  </si>
  <si>
    <t>10480008</t>
  </si>
  <si>
    <t>10480009</t>
  </si>
  <si>
    <t>Печатная машинка "Optima"</t>
  </si>
  <si>
    <t>10630005</t>
  </si>
  <si>
    <t>Картридж "Canon 725"</t>
  </si>
  <si>
    <t>101661025</t>
  </si>
  <si>
    <t>Веселокутський старостинський округ, рахунок  1113 «Малоцінні необоротні матеріальні активи»</t>
  </si>
  <si>
    <t>Телефон</t>
  </si>
  <si>
    <t>Карнизы</t>
  </si>
  <si>
    <t>Войлочное покрытие 33м</t>
  </si>
  <si>
    <t>Дорожки ковровые 13,25м</t>
  </si>
  <si>
    <t>1137001</t>
  </si>
  <si>
    <t>1136064-1136068</t>
  </si>
  <si>
    <t>1136072</t>
  </si>
  <si>
    <t>1136073</t>
  </si>
  <si>
    <t>Папка адресная</t>
  </si>
  <si>
    <t>1136083</t>
  </si>
  <si>
    <t>Телефонный аппарат</t>
  </si>
  <si>
    <t>1137005</t>
  </si>
  <si>
    <t>Радиоточка</t>
  </si>
  <si>
    <t>1136114</t>
  </si>
  <si>
    <t>Тюль 15м</t>
  </si>
  <si>
    <t>Портьер ткань 17,5м</t>
  </si>
  <si>
    <t>Плита чугунная</t>
  </si>
  <si>
    <t>1136120</t>
  </si>
  <si>
    <t>1136121</t>
  </si>
  <si>
    <t>1136122</t>
  </si>
  <si>
    <t>Портрет Президента</t>
  </si>
  <si>
    <t>1136124</t>
  </si>
  <si>
    <t>1137006</t>
  </si>
  <si>
    <t xml:space="preserve"> Лопата для снега</t>
  </si>
  <si>
    <t>1136205</t>
  </si>
  <si>
    <t>Оснастка для печати</t>
  </si>
  <si>
    <t>1137026</t>
  </si>
  <si>
    <t>Таблички на кабинеты</t>
  </si>
  <si>
    <t>1136168-1136171</t>
  </si>
  <si>
    <t>Печать</t>
  </si>
  <si>
    <t>Штамп</t>
  </si>
  <si>
    <t>1136175</t>
  </si>
  <si>
    <t>1136178</t>
  </si>
  <si>
    <t>Телефонныфй аппарат</t>
  </si>
  <si>
    <t>Флаг Украины</t>
  </si>
  <si>
    <t>1137009</t>
  </si>
  <si>
    <t>1136182-1136183</t>
  </si>
  <si>
    <t>Факс</t>
  </si>
  <si>
    <t>Флеш - карта</t>
  </si>
  <si>
    <t>1137010</t>
  </si>
  <si>
    <t>1136195</t>
  </si>
  <si>
    <t>1136196</t>
  </si>
  <si>
    <t>Штампы</t>
  </si>
  <si>
    <t>1136203-1136204</t>
  </si>
  <si>
    <t>Наконечник</t>
  </si>
  <si>
    <t>Оснастка для штампів пластмасова 75*38 мм</t>
  </si>
  <si>
    <t>11136973-11136975</t>
  </si>
  <si>
    <t>11136976</t>
  </si>
  <si>
    <t>11136982</t>
  </si>
  <si>
    <t>Оснастка пластмасова 71*56 мм РтС</t>
  </si>
  <si>
    <t>11136985</t>
  </si>
  <si>
    <t>Мышь Esperanza</t>
  </si>
  <si>
    <t>Замок</t>
  </si>
  <si>
    <t>Дырокол</t>
  </si>
  <si>
    <t>Линейка</t>
  </si>
  <si>
    <t>Степлер</t>
  </si>
  <si>
    <t>Замок навесной</t>
  </si>
  <si>
    <t>Ножн.канц</t>
  </si>
  <si>
    <t>Точилка</t>
  </si>
  <si>
    <t>Лоток горизонтальный</t>
  </si>
  <si>
    <t>111361012</t>
  </si>
  <si>
    <t>111361015-111361017</t>
  </si>
  <si>
    <t>111361224</t>
  </si>
  <si>
    <t>11161225-111361227</t>
  </si>
  <si>
    <t>111361228</t>
  </si>
  <si>
    <t>111361231</t>
  </si>
  <si>
    <t>111361294</t>
  </si>
  <si>
    <t>111361295</t>
  </si>
  <si>
    <t>111361296</t>
  </si>
  <si>
    <t>Ведро</t>
  </si>
  <si>
    <t>Веник</t>
  </si>
  <si>
    <t>111361303</t>
  </si>
  <si>
    <t>111361304</t>
  </si>
  <si>
    <t>USB Flash 32Gb</t>
  </si>
  <si>
    <t>111361309</t>
  </si>
  <si>
    <t>111361314</t>
  </si>
  <si>
    <t>Манометр</t>
  </si>
  <si>
    <t>Віник</t>
  </si>
  <si>
    <t>111361360</t>
  </si>
  <si>
    <t>111361362</t>
  </si>
  <si>
    <t>111361364</t>
  </si>
  <si>
    <t>111361365</t>
  </si>
  <si>
    <t>111361366</t>
  </si>
  <si>
    <t>Всього по Веселокутському старостинському округу</t>
  </si>
  <si>
    <t>Матеріали в адмінбудівлі Теплицької с/р, рахунок  1014«Машини та обладнання»</t>
  </si>
  <si>
    <t>Телефакс с/с</t>
  </si>
  <si>
    <t>Матеріали в адмінбудівлі Теплицької с/р, рахунок  1114 «Білизна, постільні речі, одяг та взуття»</t>
  </si>
  <si>
    <t>Тюль капроновая, м.</t>
  </si>
  <si>
    <t>м</t>
  </si>
  <si>
    <t>Матеріали в адмінбудівлі Теплицької с/р, рахунок  1113 «Малоцінні необоротні матеріальні активи»</t>
  </si>
  <si>
    <t>Блок питания</t>
  </si>
  <si>
    <t>Бра наст.</t>
  </si>
  <si>
    <t>Ведро оцинкованное</t>
  </si>
  <si>
    <t>11136001-11136004</t>
  </si>
  <si>
    <t>11136005-11136006</t>
  </si>
  <si>
    <t>Ведро эмалированное</t>
  </si>
  <si>
    <t>Вентилятор</t>
  </si>
  <si>
    <t>Вешалки</t>
  </si>
  <si>
    <t>11136014-11136015</t>
  </si>
  <si>
    <t>Зеркало</t>
  </si>
  <si>
    <t>11136021-11136028</t>
  </si>
  <si>
    <t>Катридж</t>
  </si>
  <si>
    <t>Кувшин стеклянный</t>
  </si>
  <si>
    <t>Люстра</t>
  </si>
  <si>
    <t>Микрокалькулятор</t>
  </si>
  <si>
    <t>11137004-11137005</t>
  </si>
  <si>
    <t>11136030-11136032</t>
  </si>
  <si>
    <t>11137006-11137008</t>
  </si>
  <si>
    <t>Столы полированные</t>
  </si>
  <si>
    <t>11136056-11136059</t>
  </si>
  <si>
    <t>Телефоны</t>
  </si>
  <si>
    <t>11137021-11137023</t>
  </si>
  <si>
    <t>УПС</t>
  </si>
  <si>
    <t>Флешка</t>
  </si>
  <si>
    <t>Халат рабочий</t>
  </si>
  <si>
    <t>Часы настенные</t>
  </si>
  <si>
    <t>11137025-11137028</t>
  </si>
  <si>
    <t>11137029-11137030</t>
  </si>
  <si>
    <t>Электро - удлинители</t>
  </si>
  <si>
    <t>Всього по Адмінбудівлі:</t>
  </si>
  <si>
    <t>Разом по Теплицькій сільській раді:</t>
  </si>
  <si>
    <t>Пишущая машинка "Листвинница"</t>
  </si>
  <si>
    <t>10630001</t>
  </si>
  <si>
    <t>На списання матеріалів в закладах культури</t>
  </si>
  <si>
    <t>№</t>
  </si>
  <si>
    <t>Інвентарний</t>
  </si>
  <si>
    <t>1.</t>
  </si>
  <si>
    <t>Камін масляний</t>
  </si>
  <si>
    <t>2.</t>
  </si>
  <si>
    <t>Вивіска фасадна</t>
  </si>
  <si>
    <t>3.</t>
  </si>
  <si>
    <t>Стільці</t>
  </si>
  <si>
    <t>4.</t>
  </si>
  <si>
    <t>Кабель АКК</t>
  </si>
  <si>
    <t>5.</t>
  </si>
  <si>
    <t>Кабель МХХ</t>
  </si>
  <si>
    <t>6.</t>
  </si>
  <si>
    <t>Кабель ХС 002 1,5</t>
  </si>
  <si>
    <t>7.</t>
  </si>
  <si>
    <t>Полки книжні</t>
  </si>
  <si>
    <t>Стілець жорсткий</t>
  </si>
  <si>
    <t>Тюль</t>
  </si>
  <si>
    <t>Стіл аудиторний</t>
  </si>
  <si>
    <t>Стіл аудиторний полірований</t>
  </si>
  <si>
    <t>Стіл письмовий</t>
  </si>
  <si>
    <t>щт</t>
  </si>
  <si>
    <t>Стіл двухтумбовий</t>
  </si>
  <si>
    <t>Стіл однотумбовий</t>
  </si>
  <si>
    <t xml:space="preserve">Вішалка </t>
  </si>
  <si>
    <t xml:space="preserve">Стілець м’який  </t>
  </si>
  <si>
    <t>Стілець п/м</t>
  </si>
  <si>
    <t xml:space="preserve">Кронштейн </t>
  </si>
  <si>
    <t>Шафа книжкова</t>
  </si>
  <si>
    <t xml:space="preserve">Карниз </t>
  </si>
  <si>
    <t xml:space="preserve">Штори </t>
  </si>
  <si>
    <t xml:space="preserve">Стілець </t>
  </si>
  <si>
    <t>Стіл обідній</t>
  </si>
  <si>
    <t xml:space="preserve">Фотоальбом </t>
  </si>
  <si>
    <t>Димова машина</t>
  </si>
  <si>
    <t xml:space="preserve">Клавіатура до комп’ютера </t>
  </si>
  <si>
    <t>Магнітофон «Ромашка»</t>
  </si>
  <si>
    <t>Обігрівач «Аврова»</t>
  </si>
  <si>
    <t>Калорифер електричний</t>
  </si>
  <si>
    <t xml:space="preserve">Камін </t>
  </si>
  <si>
    <t>Обігрівач «Аврора»</t>
  </si>
  <si>
    <t>Ноутбук «Леново»</t>
  </si>
  <si>
    <t xml:space="preserve">Конвектор </t>
  </si>
  <si>
    <t>Сканер (музик)</t>
  </si>
  <si>
    <t>щітка для пилу</t>
  </si>
  <si>
    <t>вінок Ярило</t>
  </si>
  <si>
    <t>8.</t>
  </si>
  <si>
    <t>9.</t>
  </si>
  <si>
    <t>10.</t>
  </si>
  <si>
    <t>11.</t>
  </si>
  <si>
    <t>12.</t>
  </si>
  <si>
    <t>ВСЬОГО:</t>
  </si>
  <si>
    <t>Мини-диск    с.В.Кут</t>
  </si>
  <si>
    <t>Рік придбання, при наявності</t>
  </si>
  <si>
    <t>10690023</t>
  </si>
  <si>
    <t>Тюль "сетка-шнурок" 12м</t>
  </si>
  <si>
    <t>Тюль 8м</t>
  </si>
  <si>
    <t>Шторы 3м</t>
  </si>
  <si>
    <t>101661007</t>
  </si>
  <si>
    <t>101661010</t>
  </si>
  <si>
    <t>101661011</t>
  </si>
  <si>
    <t>Трибуна</t>
  </si>
  <si>
    <t>Сжатка портьеры</t>
  </si>
  <si>
    <t>Тесьма</t>
  </si>
  <si>
    <t>Портьера</t>
  </si>
  <si>
    <t>Карниз-струна</t>
  </si>
  <si>
    <t>1136038-1136039</t>
  </si>
  <si>
    <t>Дивиди BBK DV 156</t>
  </si>
  <si>
    <t xml:space="preserve">Дивиди </t>
  </si>
  <si>
    <t>Светильник</t>
  </si>
  <si>
    <t>Пюпитер для нот (подставка)</t>
  </si>
  <si>
    <t>Топор</t>
  </si>
  <si>
    <t>111361341</t>
  </si>
  <si>
    <t>Накопитель ССД (встанов.в ноутбук)</t>
  </si>
  <si>
    <t>Всього по Веселокутському клубному закладу:</t>
  </si>
  <si>
    <t>Киноаппаратура</t>
  </si>
  <si>
    <t>Радио-микрофон ( мал. на голову)</t>
  </si>
  <si>
    <t xml:space="preserve">Садовський клубний заклад, рахунок  1113 «Малоцінні необоротні матеріальні активи» </t>
  </si>
  <si>
    <t>Бензо - косилка «Форте»</t>
  </si>
  <si>
    <t>11137149-1113750</t>
  </si>
  <si>
    <t>Ракетки</t>
  </si>
  <si>
    <t>Всього по Садовському клубному закладу:</t>
  </si>
  <si>
    <t>Веселокутський  клубний заклад, рахунок  1016«Інструменти, прилади, інвентар"</t>
  </si>
  <si>
    <t xml:space="preserve">Веселокутський   клубний заклад  1113 «Малоцінні необоротні матеріальні активи» </t>
  </si>
  <si>
    <t>Светильник Люмен</t>
  </si>
  <si>
    <t>Трельяж</t>
  </si>
  <si>
    <t>На списання матеріалів в закладах культури (бібліотеки)</t>
  </si>
  <si>
    <t>Балансова вартість</t>
  </si>
  <si>
    <t>Сума зносу</t>
  </si>
  <si>
    <t xml:space="preserve">Теплицька бібліотека  </t>
  </si>
  <si>
    <t xml:space="preserve">Садовська бібліотека  </t>
  </si>
  <si>
    <t xml:space="preserve">Мирнопільська бібліотека  </t>
  </si>
  <si>
    <t>Кронштейн</t>
  </si>
  <si>
    <t xml:space="preserve">Рощанська бібліотека  </t>
  </si>
  <si>
    <t>1113039</t>
  </si>
  <si>
    <t>11130038</t>
  </si>
  <si>
    <t>11130040</t>
  </si>
  <si>
    <t>11130044</t>
  </si>
  <si>
    <t>Стіл  аудиторний</t>
  </si>
  <si>
    <t>11130046</t>
  </si>
  <si>
    <t>11130047</t>
  </si>
  <si>
    <t>Разом по бібліотекам:</t>
  </si>
  <si>
    <t>Первісна вартість, грн.</t>
  </si>
  <si>
    <t>Оверлок швейный</t>
  </si>
  <si>
    <t>Садовський клубний заклад, рахунок  1014 «Машини і обладнання»</t>
  </si>
  <si>
    <t xml:space="preserve">Теплицький будинок культури, рахунок  1113 «Малоцінні необоротні матеріальні активи» </t>
  </si>
  <si>
    <t>Мирнопільський будинок культури, рахунок «1812 "Малоцінні та швидкозношувані предмети"</t>
  </si>
  <si>
    <t>Мирнопільський будинок культури, рахунок   1014 «Машини і обладнання»</t>
  </si>
  <si>
    <t xml:space="preserve">Мирнопільський будинок культури, рахунок  1113 «Малоцінні необоротні матеріальні активи» </t>
  </si>
  <si>
    <t>Сума зносу, грн.</t>
  </si>
  <si>
    <t>Балансова вартість, грн. на 01.09.2022р.</t>
  </si>
  <si>
    <t>На списання основних засобів та необоротних матеріальних активів в старостинських округах та адмінбудівлі,</t>
  </si>
  <si>
    <t xml:space="preserve">Веселокутський старостинський округ, рахунок  1016«Інструменти, прилади, інвентар" </t>
  </si>
  <si>
    <t>Мирнопільський старостинський округ, рахунок  1014«Машини та обладнання»</t>
  </si>
  <si>
    <t xml:space="preserve">Мирнопільський старостинський округ, рахунок  1114 «Білизна, постільні речі, одяг та взуття» </t>
  </si>
  <si>
    <t>Веник дворовой</t>
  </si>
  <si>
    <t>11136131-11136134</t>
  </si>
  <si>
    <t>Всього по Теплицькому будинку культури:</t>
  </si>
  <si>
    <t>Всього по закладам культури:</t>
  </si>
  <si>
    <t>Залишкова вартість на 01.09.2022р.</t>
  </si>
  <si>
    <t>Додаток 1</t>
  </si>
  <si>
    <t>Додаток 2</t>
  </si>
  <si>
    <t>Додаток 3</t>
  </si>
  <si>
    <t>до рішення сесії</t>
  </si>
  <si>
    <t>від 16.09.2022 №549-VIII</t>
  </si>
  <si>
    <t xml:space="preserve">до  рішення сесії </t>
  </si>
</sst>
</file>

<file path=xl/styles.xml><?xml version="1.0" encoding="utf-8"?>
<styleSheet xmlns="http://schemas.openxmlformats.org/spreadsheetml/2006/main">
  <numFmts count="1">
    <numFmt numFmtId="164" formatCode="#,##0.0"/>
  </numFmts>
  <fonts count="2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11">
    <xf numFmtId="0" fontId="0" fillId="0" borderId="0" xfId="0"/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justify" vertical="top" wrapText="1"/>
    </xf>
    <xf numFmtId="0" fontId="6" fillId="0" borderId="5" xfId="4" applyFont="1" applyBorder="1" applyAlignment="1">
      <alignment horizontal="center" vertical="top" wrapText="1"/>
    </xf>
    <xf numFmtId="0" fontId="6" fillId="0" borderId="5" xfId="8" applyFont="1" applyBorder="1" applyAlignment="1">
      <alignment horizontal="center" vertical="top" wrapText="1"/>
    </xf>
    <xf numFmtId="0" fontId="6" fillId="0" borderId="5" xfId="1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5" xfId="3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5" xfId="5" applyFont="1" applyBorder="1" applyAlignment="1">
      <alignment horizontal="center"/>
    </xf>
    <xf numFmtId="0" fontId="6" fillId="0" borderId="5" xfId="7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6" fillId="0" borderId="5" xfId="9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2" fontId="6" fillId="0" borderId="5" xfId="0" applyNumberFormat="1" applyFont="1" applyBorder="1" applyAlignment="1">
      <alignment horizontal="center" vertical="top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9" fillId="0" borderId="0" xfId="0" applyFont="1"/>
    <xf numFmtId="0" fontId="6" fillId="0" borderId="5" xfId="0" applyFont="1" applyBorder="1" applyAlignment="1">
      <alignment vertical="top" wrapText="1"/>
    </xf>
    <xf numFmtId="0" fontId="6" fillId="2" borderId="5" xfId="35" applyFont="1" applyFill="1" applyBorder="1" applyAlignment="1">
      <alignment horizontal="center" vertical="center" wrapText="1"/>
    </xf>
    <xf numFmtId="0" fontId="5" fillId="0" borderId="5" xfId="36" applyFont="1" applyBorder="1" applyAlignment="1">
      <alignment vertical="center" wrapText="1"/>
    </xf>
    <xf numFmtId="0" fontId="6" fillId="2" borderId="5" xfId="36" applyFont="1" applyFill="1" applyBorder="1" applyAlignment="1">
      <alignment horizontal="center" vertical="center" wrapText="1"/>
    </xf>
    <xf numFmtId="0" fontId="5" fillId="0" borderId="5" xfId="37" applyFont="1" applyBorder="1" applyAlignment="1">
      <alignment vertical="center" wrapText="1"/>
    </xf>
    <xf numFmtId="0" fontId="6" fillId="2" borderId="5" xfId="37" applyFont="1" applyFill="1" applyBorder="1" applyAlignment="1">
      <alignment horizontal="center" vertical="center" wrapText="1"/>
    </xf>
    <xf numFmtId="0" fontId="6" fillId="2" borderId="5" xfId="38" applyFont="1" applyFill="1" applyBorder="1" applyAlignment="1">
      <alignment horizontal="center" vertical="center" wrapText="1"/>
    </xf>
    <xf numFmtId="0" fontId="6" fillId="2" borderId="5" xfId="18" applyFont="1" applyFill="1" applyBorder="1" applyAlignment="1">
      <alignment horizontal="center" vertical="center" wrapText="1"/>
    </xf>
    <xf numFmtId="0" fontId="6" fillId="2" borderId="5" xfId="39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6" fillId="0" borderId="5" xfId="13" applyFont="1" applyBorder="1" applyAlignment="1">
      <alignment horizontal="center" vertical="center" wrapText="1"/>
    </xf>
    <xf numFmtId="0" fontId="6" fillId="0" borderId="5" xfId="12" applyFont="1" applyBorder="1" applyAlignment="1">
      <alignment horizontal="center" vertical="center" wrapText="1"/>
    </xf>
    <xf numFmtId="0" fontId="6" fillId="0" borderId="5" xfId="15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" vertical="center" wrapText="1"/>
    </xf>
    <xf numFmtId="0" fontId="6" fillId="0" borderId="5" xfId="17" applyFont="1" applyBorder="1" applyAlignment="1">
      <alignment horizontal="center" vertical="center" wrapText="1"/>
    </xf>
    <xf numFmtId="0" fontId="6" fillId="0" borderId="5" xfId="21" applyFont="1" applyBorder="1" applyAlignment="1">
      <alignment horizontal="center" vertical="center" wrapText="1"/>
    </xf>
    <xf numFmtId="0" fontId="6" fillId="0" borderId="5" xfId="20" applyFont="1" applyBorder="1" applyAlignment="1">
      <alignment horizontal="center" vertical="center" wrapText="1"/>
    </xf>
    <xf numFmtId="0" fontId="6" fillId="0" borderId="5" xfId="23" applyFont="1" applyBorder="1" applyAlignment="1">
      <alignment horizontal="center" vertical="center" wrapText="1"/>
    </xf>
    <xf numFmtId="0" fontId="6" fillId="0" borderId="5" xfId="22" applyFont="1" applyBorder="1" applyAlignment="1">
      <alignment horizontal="center" vertical="center" wrapText="1"/>
    </xf>
    <xf numFmtId="1" fontId="6" fillId="0" borderId="5" xfId="24" applyNumberFormat="1" applyFont="1" applyBorder="1" applyAlignment="1">
      <alignment horizontal="center" vertical="center" wrapText="1"/>
    </xf>
    <xf numFmtId="0" fontId="6" fillId="0" borderId="5" xfId="26" applyFont="1" applyBorder="1" applyAlignment="1">
      <alignment horizontal="center" vertical="center" wrapText="1"/>
    </xf>
    <xf numFmtId="0" fontId="6" fillId="0" borderId="5" xfId="25" applyFont="1" applyBorder="1" applyAlignment="1">
      <alignment horizontal="center" vertical="center" wrapText="1"/>
    </xf>
    <xf numFmtId="0" fontId="6" fillId="0" borderId="5" xfId="28" applyFont="1" applyBorder="1" applyAlignment="1">
      <alignment horizontal="center" vertical="center" wrapText="1"/>
    </xf>
    <xf numFmtId="0" fontId="6" fillId="0" borderId="5" xfId="27" applyFont="1" applyBorder="1" applyAlignment="1">
      <alignment horizontal="center" vertical="center" wrapText="1"/>
    </xf>
    <xf numFmtId="0" fontId="6" fillId="0" borderId="5" xfId="31" applyFont="1" applyBorder="1" applyAlignment="1">
      <alignment horizontal="center" vertical="center" wrapText="1"/>
    </xf>
    <xf numFmtId="0" fontId="6" fillId="0" borderId="5" xfId="29" applyFont="1" applyBorder="1" applyAlignment="1">
      <alignment horizontal="center" vertical="center" wrapText="1"/>
    </xf>
    <xf numFmtId="1" fontId="6" fillId="0" borderId="5" xfId="30" applyNumberFormat="1" applyFont="1" applyBorder="1" applyAlignment="1">
      <alignment horizontal="center" vertical="center" wrapText="1"/>
    </xf>
    <xf numFmtId="0" fontId="6" fillId="0" borderId="5" xfId="34" applyFont="1" applyBorder="1" applyAlignment="1">
      <alignment horizontal="center" vertical="center" wrapText="1"/>
    </xf>
    <xf numFmtId="0" fontId="6" fillId="0" borderId="5" xfId="32" applyFont="1" applyBorder="1" applyAlignment="1">
      <alignment horizontal="center" vertical="center" wrapText="1"/>
    </xf>
    <xf numFmtId="1" fontId="6" fillId="0" borderId="5" xfId="33" applyNumberFormat="1" applyFont="1" applyBorder="1" applyAlignment="1">
      <alignment horizontal="center" vertical="center" wrapText="1"/>
    </xf>
    <xf numFmtId="0" fontId="6" fillId="2" borderId="5" xfId="42" applyFont="1" applyFill="1" applyBorder="1" applyAlignment="1">
      <alignment horizontal="center"/>
    </xf>
    <xf numFmtId="0" fontId="6" fillId="2" borderId="5" xfId="40" applyFont="1" applyFill="1" applyBorder="1" applyAlignment="1">
      <alignment horizontal="center"/>
    </xf>
    <xf numFmtId="0" fontId="6" fillId="2" borderId="5" xfId="41" applyFont="1" applyFill="1" applyBorder="1" applyAlignment="1">
      <alignment horizontal="center"/>
    </xf>
    <xf numFmtId="0" fontId="6" fillId="2" borderId="5" xfId="45" applyFont="1" applyFill="1" applyBorder="1" applyAlignment="1">
      <alignment horizontal="center"/>
    </xf>
    <xf numFmtId="0" fontId="6" fillId="2" borderId="5" xfId="43" applyFont="1" applyFill="1" applyBorder="1" applyAlignment="1">
      <alignment horizontal="center"/>
    </xf>
    <xf numFmtId="0" fontId="6" fillId="2" borderId="5" xfId="44" applyFont="1" applyFill="1" applyBorder="1" applyAlignment="1">
      <alignment horizontal="center"/>
    </xf>
    <xf numFmtId="0" fontId="6" fillId="2" borderId="5" xfId="48" applyFont="1" applyFill="1" applyBorder="1" applyAlignment="1">
      <alignment horizontal="center"/>
    </xf>
    <xf numFmtId="0" fontId="6" fillId="2" borderId="5" xfId="46" applyFont="1" applyFill="1" applyBorder="1" applyAlignment="1">
      <alignment horizontal="center"/>
    </xf>
    <xf numFmtId="0" fontId="6" fillId="2" borderId="5" xfId="47" applyFont="1" applyFill="1" applyBorder="1" applyAlignment="1">
      <alignment horizontal="center"/>
    </xf>
    <xf numFmtId="0" fontId="6" fillId="2" borderId="8" xfId="50" applyFont="1" applyFill="1" applyBorder="1" applyAlignment="1">
      <alignment horizontal="center"/>
    </xf>
    <xf numFmtId="0" fontId="6" fillId="2" borderId="5" xfId="49" applyFont="1" applyFill="1" applyBorder="1" applyAlignment="1">
      <alignment horizontal="center"/>
    </xf>
    <xf numFmtId="0" fontId="6" fillId="0" borderId="5" xfId="0" applyFont="1" applyBorder="1" applyAlignment="1">
      <alignment horizontal="justify" vertical="top" wrapText="1"/>
    </xf>
    <xf numFmtId="0" fontId="6" fillId="0" borderId="5" xfId="51" applyFont="1" applyBorder="1"/>
    <xf numFmtId="0" fontId="6" fillId="0" borderId="5" xfId="52" applyFont="1" applyBorder="1" applyAlignment="1">
      <alignment horizontal="center"/>
    </xf>
    <xf numFmtId="0" fontId="6" fillId="0" borderId="5" xfId="53" applyFont="1" applyBorder="1"/>
    <xf numFmtId="0" fontId="6" fillId="0" borderId="5" xfId="54" applyFont="1" applyBorder="1" applyAlignment="1">
      <alignment horizontal="center"/>
    </xf>
    <xf numFmtId="2" fontId="4" fillId="0" borderId="5" xfId="0" applyNumberFormat="1" applyFont="1" applyBorder="1" applyAlignment="1">
      <alignment horizontal="justify" vertical="top" wrapText="1"/>
    </xf>
    <xf numFmtId="0" fontId="6" fillId="0" borderId="5" xfId="55" applyFont="1" applyFill="1" applyBorder="1"/>
    <xf numFmtId="0" fontId="6" fillId="0" borderId="5" xfId="56" applyFont="1" applyFill="1" applyBorder="1"/>
    <xf numFmtId="0" fontId="6" fillId="0" borderId="5" xfId="57" applyFont="1" applyBorder="1"/>
    <xf numFmtId="0" fontId="6" fillId="0" borderId="5" xfId="58" applyFont="1" applyBorder="1"/>
    <xf numFmtId="0" fontId="6" fillId="0" borderId="5" xfId="60" applyFont="1" applyBorder="1"/>
    <xf numFmtId="0" fontId="4" fillId="0" borderId="5" xfId="59" applyFont="1" applyBorder="1" applyAlignment="1">
      <alignment horizontal="center"/>
    </xf>
    <xf numFmtId="0" fontId="2" fillId="3" borderId="5" xfId="0" applyFont="1" applyFill="1" applyBorder="1" applyAlignment="1">
      <alignment horizontal="center" vertical="top" wrapText="1"/>
    </xf>
    <xf numFmtId="2" fontId="2" fillId="3" borderId="5" xfId="0" applyNumberFormat="1" applyFont="1" applyFill="1" applyBorder="1" applyAlignment="1">
      <alignment horizontal="center" vertical="top" wrapText="1"/>
    </xf>
    <xf numFmtId="49" fontId="6" fillId="0" borderId="5" xfId="61" applyNumberFormat="1" applyFont="1" applyFill="1" applyBorder="1" applyAlignment="1">
      <alignment horizontal="left" vertical="center" wrapText="1"/>
    </xf>
    <xf numFmtId="49" fontId="6" fillId="0" borderId="5" xfId="63" applyNumberFormat="1" applyFont="1" applyFill="1" applyBorder="1" applyAlignment="1">
      <alignment horizontal="center" vertical="center" wrapText="1"/>
    </xf>
    <xf numFmtId="4" fontId="6" fillId="0" borderId="5" xfId="62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top" wrapText="1"/>
    </xf>
    <xf numFmtId="49" fontId="6" fillId="0" borderId="5" xfId="67" applyNumberFormat="1" applyFont="1" applyFill="1" applyBorder="1" applyAlignment="1">
      <alignment horizontal="center" vertical="center" wrapText="1"/>
    </xf>
    <xf numFmtId="49" fontId="6" fillId="0" borderId="5" xfId="64" applyNumberFormat="1" applyFont="1" applyFill="1" applyBorder="1" applyAlignment="1">
      <alignment horizontal="left" vertical="center" wrapText="1"/>
    </xf>
    <xf numFmtId="49" fontId="6" fillId="0" borderId="5" xfId="66" applyNumberFormat="1" applyFont="1" applyFill="1" applyBorder="1" applyAlignment="1">
      <alignment horizontal="left" vertical="center" wrapText="1"/>
    </xf>
    <xf numFmtId="49" fontId="6" fillId="0" borderId="5" xfId="65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left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top" wrapText="1"/>
    </xf>
    <xf numFmtId="164" fontId="6" fillId="2" borderId="5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top" wrapText="1"/>
    </xf>
    <xf numFmtId="2" fontId="11" fillId="2" borderId="5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2" borderId="5" xfId="0" applyFont="1" applyFill="1" applyBorder="1"/>
    <xf numFmtId="0" fontId="15" fillId="0" borderId="5" xfId="0" applyFont="1" applyBorder="1" applyAlignment="1">
      <alignment vertical="top" wrapText="1"/>
    </xf>
    <xf numFmtId="0" fontId="15" fillId="0" borderId="5" xfId="0" applyFont="1" applyBorder="1" applyAlignment="1">
      <alignment horizontal="center" vertical="top" wrapText="1"/>
    </xf>
    <xf numFmtId="0" fontId="17" fillId="0" borderId="0" xfId="0" applyFont="1"/>
    <xf numFmtId="0" fontId="6" fillId="2" borderId="5" xfId="0" applyFont="1" applyFill="1" applyBorder="1"/>
    <xf numFmtId="0" fontId="6" fillId="2" borderId="5" xfId="0" applyFont="1" applyFill="1" applyBorder="1" applyAlignment="1">
      <alignment horizontal="right"/>
    </xf>
    <xf numFmtId="0" fontId="15" fillId="0" borderId="6" xfId="0" applyFont="1" applyBorder="1" applyAlignment="1">
      <alignment vertical="top" wrapText="1"/>
    </xf>
    <xf numFmtId="2" fontId="15" fillId="0" borderId="5" xfId="0" applyNumberFormat="1" applyFont="1" applyBorder="1" applyAlignment="1">
      <alignment horizontal="center" vertical="top" wrapText="1"/>
    </xf>
    <xf numFmtId="2" fontId="6" fillId="2" borderId="5" xfId="0" applyNumberFormat="1" applyFont="1" applyFill="1" applyBorder="1"/>
    <xf numFmtId="2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/>
    <xf numFmtId="2" fontId="6" fillId="0" borderId="5" xfId="0" applyNumberFormat="1" applyFont="1" applyBorder="1" applyAlignment="1">
      <alignment vertical="top" wrapText="1"/>
    </xf>
    <xf numFmtId="2" fontId="6" fillId="2" borderId="5" xfId="0" applyNumberFormat="1" applyFont="1" applyFill="1" applyBorder="1" applyAlignment="1"/>
    <xf numFmtId="0" fontId="6" fillId="0" borderId="5" xfId="0" applyFont="1" applyBorder="1" applyAlignment="1">
      <alignment horizontal="left" vertical="top" wrapText="1"/>
    </xf>
    <xf numFmtId="2" fontId="8" fillId="0" borderId="5" xfId="0" applyNumberFormat="1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right"/>
    </xf>
    <xf numFmtId="2" fontId="4" fillId="2" borderId="5" xfId="0" applyNumberFormat="1" applyFont="1" applyFill="1" applyBorder="1" applyAlignment="1">
      <alignment horizontal="right"/>
    </xf>
    <xf numFmtId="0" fontId="4" fillId="0" borderId="5" xfId="0" applyFont="1" applyBorder="1" applyAlignment="1">
      <alignment vertical="top" wrapText="1"/>
    </xf>
    <xf numFmtId="2" fontId="4" fillId="0" borderId="5" xfId="0" applyNumberFormat="1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1" fontId="6" fillId="0" borderId="5" xfId="0" applyNumberFormat="1" applyFont="1" applyBorder="1" applyAlignment="1">
      <alignment horizontal="right" vertical="top" wrapText="1"/>
    </xf>
    <xf numFmtId="1" fontId="6" fillId="0" borderId="5" xfId="0" applyNumberFormat="1" applyFont="1" applyFill="1" applyBorder="1" applyAlignment="1">
      <alignment horizontal="right" vertical="center" wrapText="1"/>
    </xf>
    <xf numFmtId="1" fontId="4" fillId="0" borderId="5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right" vertical="center" wrapText="1"/>
    </xf>
    <xf numFmtId="1" fontId="6" fillId="2" borderId="5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4" fillId="2" borderId="5" xfId="0" applyFont="1" applyFill="1" applyBorder="1"/>
    <xf numFmtId="2" fontId="4" fillId="2" borderId="5" xfId="0" applyNumberFormat="1" applyFont="1" applyFill="1" applyBorder="1"/>
    <xf numFmtId="0" fontId="0" fillId="0" borderId="5" xfId="0" applyBorder="1"/>
    <xf numFmtId="2" fontId="0" fillId="0" borderId="5" xfId="0" applyNumberFormat="1" applyBorder="1"/>
    <xf numFmtId="0" fontId="0" fillId="6" borderId="5" xfId="0" applyFill="1" applyBorder="1"/>
    <xf numFmtId="0" fontId="19" fillId="6" borderId="5" xfId="0" applyFont="1" applyFill="1" applyBorder="1"/>
    <xf numFmtId="2" fontId="19" fillId="6" borderId="5" xfId="0" applyNumberFormat="1" applyFont="1" applyFill="1" applyBorder="1"/>
    <xf numFmtId="0" fontId="1" fillId="6" borderId="5" xfId="0" applyFont="1" applyFill="1" applyBorder="1" applyAlignment="1">
      <alignment vertical="top" wrapText="1"/>
    </xf>
    <xf numFmtId="49" fontId="5" fillId="6" borderId="5" xfId="0" applyNumberFormat="1" applyFont="1" applyFill="1" applyBorder="1" applyAlignment="1">
      <alignment horizontal="left" vertical="center" wrapText="1"/>
    </xf>
    <xf numFmtId="0" fontId="15" fillId="6" borderId="5" xfId="0" applyFont="1" applyFill="1" applyBorder="1" applyAlignment="1">
      <alignment horizontal="center" vertical="top" wrapText="1"/>
    </xf>
    <xf numFmtId="2" fontId="18" fillId="6" borderId="5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vertical="top" wrapText="1"/>
    </xf>
    <xf numFmtId="0" fontId="12" fillId="6" borderId="5" xfId="0" applyFont="1" applyFill="1" applyBorder="1" applyAlignment="1">
      <alignment vertical="top" wrapText="1"/>
    </xf>
    <xf numFmtId="0" fontId="6" fillId="6" borderId="5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right" vertical="top" wrapText="1"/>
    </xf>
    <xf numFmtId="2" fontId="4" fillId="6" borderId="5" xfId="0" applyNumberFormat="1" applyFont="1" applyFill="1" applyBorder="1" applyAlignment="1">
      <alignment horizontal="right" vertical="top" wrapText="1"/>
    </xf>
    <xf numFmtId="0" fontId="6" fillId="2" borderId="15" xfId="0" applyFont="1" applyFill="1" applyBorder="1"/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top" wrapText="1"/>
    </xf>
    <xf numFmtId="0" fontId="15" fillId="0" borderId="15" xfId="0" applyFont="1" applyBorder="1" applyAlignment="1">
      <alignment vertical="top" wrapText="1"/>
    </xf>
    <xf numFmtId="0" fontId="15" fillId="0" borderId="15" xfId="0" applyFont="1" applyBorder="1" applyAlignment="1">
      <alignment horizontal="center" vertical="top" wrapText="1"/>
    </xf>
    <xf numFmtId="2" fontId="15" fillId="0" borderId="15" xfId="0" applyNumberFormat="1" applyFont="1" applyBorder="1" applyAlignment="1">
      <alignment horizontal="center" vertical="top" wrapText="1"/>
    </xf>
    <xf numFmtId="0" fontId="6" fillId="0" borderId="15" xfId="0" applyFont="1" applyBorder="1" applyAlignment="1">
      <alignment vertical="top" wrapText="1"/>
    </xf>
    <xf numFmtId="0" fontId="15" fillId="0" borderId="0" xfId="0" applyFont="1"/>
    <xf numFmtId="0" fontId="15" fillId="0" borderId="5" xfId="0" applyFont="1" applyBorder="1"/>
    <xf numFmtId="0" fontId="15" fillId="0" borderId="5" xfId="0" applyFont="1" applyBorder="1" applyAlignment="1">
      <alignment horizontal="justify" vertical="top" wrapText="1"/>
    </xf>
    <xf numFmtId="0" fontId="16" fillId="2" borderId="10" xfId="0" applyFont="1" applyFill="1" applyBorder="1"/>
    <xf numFmtId="0" fontId="15" fillId="0" borderId="10" xfId="0" applyFont="1" applyBorder="1" applyAlignment="1">
      <alignment horizontal="center" vertical="top" wrapText="1"/>
    </xf>
    <xf numFmtId="0" fontId="8" fillId="5" borderId="7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0" fontId="17" fillId="0" borderId="5" xfId="0" applyFont="1" applyBorder="1"/>
    <xf numFmtId="0" fontId="17" fillId="6" borderId="5" xfId="0" applyFont="1" applyFill="1" applyBorder="1"/>
    <xf numFmtId="2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2" fontId="6" fillId="0" borderId="6" xfId="1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center" vertical="top" wrapText="1"/>
    </xf>
    <xf numFmtId="2" fontId="6" fillId="0" borderId="6" xfId="16" applyNumberFormat="1" applyFont="1" applyBorder="1" applyAlignment="1">
      <alignment horizontal="center" vertical="center" wrapText="1"/>
    </xf>
    <xf numFmtId="2" fontId="6" fillId="0" borderId="6" xfId="24" applyNumberFormat="1" applyFont="1" applyBorder="1" applyAlignment="1">
      <alignment horizontal="center" vertical="center" wrapText="1"/>
    </xf>
    <xf numFmtId="2" fontId="6" fillId="0" borderId="6" xfId="30" applyNumberFormat="1" applyFont="1" applyBorder="1" applyAlignment="1">
      <alignment horizontal="center" vertical="center" wrapText="1"/>
    </xf>
    <xf numFmtId="2" fontId="6" fillId="0" borderId="6" xfId="33" applyNumberFormat="1" applyFont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top" wrapText="1"/>
    </xf>
    <xf numFmtId="2" fontId="6" fillId="2" borderId="6" xfId="41" applyNumberFormat="1" applyFont="1" applyFill="1" applyBorder="1" applyAlignment="1">
      <alignment horizontal="center"/>
    </xf>
    <xf numFmtId="2" fontId="6" fillId="2" borderId="6" xfId="44" applyNumberFormat="1" applyFont="1" applyFill="1" applyBorder="1" applyAlignment="1">
      <alignment horizontal="center"/>
    </xf>
    <xf numFmtId="2" fontId="6" fillId="2" borderId="6" xfId="47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justify" vertical="top" wrapText="1"/>
    </xf>
    <xf numFmtId="2" fontId="6" fillId="0" borderId="6" xfId="52" applyNumberFormat="1" applyFont="1" applyBorder="1" applyAlignment="1">
      <alignment horizontal="center"/>
    </xf>
    <xf numFmtId="2" fontId="6" fillId="0" borderId="6" xfId="54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justify" vertical="top" wrapText="1"/>
    </xf>
    <xf numFmtId="2" fontId="1" fillId="0" borderId="6" xfId="0" applyNumberFormat="1" applyFont="1" applyBorder="1" applyAlignment="1">
      <alignment horizontal="justify" vertical="top" wrapText="1"/>
    </xf>
    <xf numFmtId="2" fontId="6" fillId="0" borderId="6" xfId="59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4" fontId="6" fillId="0" borderId="6" xfId="62" applyNumberFormat="1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top" wrapText="1"/>
    </xf>
    <xf numFmtId="4" fontId="6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center" vertical="top" wrapText="1"/>
    </xf>
    <xf numFmtId="4" fontId="6" fillId="2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top" wrapText="1"/>
    </xf>
    <xf numFmtId="2" fontId="11" fillId="2" borderId="6" xfId="0" applyNumberFormat="1" applyFont="1" applyFill="1" applyBorder="1" applyAlignment="1">
      <alignment vertical="center" wrapText="1"/>
    </xf>
    <xf numFmtId="2" fontId="6" fillId="0" borderId="6" xfId="0" applyNumberFormat="1" applyFont="1" applyBorder="1" applyAlignment="1">
      <alignment horizontal="right" vertical="center" wrapText="1"/>
    </xf>
    <xf numFmtId="2" fontId="6" fillId="0" borderId="6" xfId="0" applyNumberFormat="1" applyFont="1" applyFill="1" applyBorder="1" applyAlignment="1">
      <alignment horizontal="center" vertical="top" wrapText="1"/>
    </xf>
    <xf numFmtId="2" fontId="6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0" fontId="14" fillId="0" borderId="5" xfId="0" applyFont="1" applyBorder="1"/>
    <xf numFmtId="2" fontId="14" fillId="0" borderId="5" xfId="0" applyNumberFormat="1" applyFont="1" applyBorder="1"/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vertical="top" wrapText="1"/>
    </xf>
    <xf numFmtId="2" fontId="17" fillId="0" borderId="5" xfId="0" applyNumberFormat="1" applyFont="1" applyBorder="1"/>
    <xf numFmtId="4" fontId="0" fillId="0" borderId="5" xfId="0" applyNumberFormat="1" applyBorder="1"/>
    <xf numFmtId="4" fontId="15" fillId="0" borderId="5" xfId="0" applyNumberFormat="1" applyFont="1" applyBorder="1"/>
    <xf numFmtId="2" fontId="15" fillId="0" borderId="5" xfId="0" applyNumberFormat="1" applyFont="1" applyBorder="1"/>
    <xf numFmtId="2" fontId="6" fillId="0" borderId="5" xfId="0" applyNumberFormat="1" applyFont="1" applyBorder="1"/>
    <xf numFmtId="0" fontId="15" fillId="0" borderId="5" xfId="0" applyFont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2" fontId="6" fillId="2" borderId="7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4" fontId="6" fillId="0" borderId="7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0" fillId="0" borderId="10" xfId="0" applyBorder="1"/>
    <xf numFmtId="0" fontId="2" fillId="0" borderId="6" xfId="0" applyFont="1" applyBorder="1" applyAlignment="1">
      <alignment horizontal="center" vertical="top" wrapText="1"/>
    </xf>
    <xf numFmtId="0" fontId="0" fillId="0" borderId="0" xfId="0" applyFont="1"/>
    <xf numFmtId="0" fontId="22" fillId="0" borderId="5" xfId="0" applyFont="1" applyBorder="1"/>
    <xf numFmtId="0" fontId="23" fillId="0" borderId="5" xfId="0" applyFont="1" applyBorder="1" applyAlignment="1">
      <alignment horizontal="right" vertical="center" wrapText="1"/>
    </xf>
    <xf numFmtId="0" fontId="24" fillId="2" borderId="5" xfId="0" applyFont="1" applyFill="1" applyBorder="1" applyAlignment="1">
      <alignment horizontal="center" vertical="top" wrapText="1"/>
    </xf>
    <xf numFmtId="0" fontId="25" fillId="2" borderId="5" xfId="0" applyFont="1" applyFill="1" applyBorder="1" applyAlignment="1">
      <alignment horizontal="center" vertical="top" wrapText="1"/>
    </xf>
    <xf numFmtId="0" fontId="26" fillId="0" borderId="5" xfId="0" applyFont="1" applyBorder="1"/>
    <xf numFmtId="0" fontId="20" fillId="0" borderId="5" xfId="0" applyFont="1" applyBorder="1"/>
    <xf numFmtId="2" fontId="27" fillId="0" borderId="5" xfId="0" applyNumberFormat="1" applyFont="1" applyBorder="1"/>
    <xf numFmtId="0" fontId="20" fillId="0" borderId="23" xfId="0" applyFont="1" applyBorder="1" applyAlignment="1">
      <alignment horizontal="center" wrapText="1"/>
    </xf>
    <xf numFmtId="0" fontId="20" fillId="0" borderId="24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0" fillId="0" borderId="9" xfId="0" applyBorder="1"/>
    <xf numFmtId="0" fontId="0" fillId="0" borderId="7" xfId="0" applyBorder="1"/>
    <xf numFmtId="0" fontId="2" fillId="0" borderId="1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0" fillId="0" borderId="0" xfId="0" applyAlignment="1"/>
    <xf numFmtId="0" fontId="2" fillId="4" borderId="25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7" fillId="0" borderId="11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5" borderId="6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13" xfId="0" applyFont="1" applyFill="1" applyBorder="1" applyAlignment="1">
      <alignment horizontal="center" vertical="top" wrapText="1"/>
    </xf>
    <xf numFmtId="0" fontId="2" fillId="5" borderId="16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8" fillId="6" borderId="6" xfId="0" applyFont="1" applyFill="1" applyBorder="1" applyAlignment="1">
      <alignment horizontal="center" vertical="top" wrapText="1"/>
    </xf>
    <xf numFmtId="0" fontId="8" fillId="6" borderId="7" xfId="0" applyFont="1" applyFill="1" applyBorder="1" applyAlignment="1">
      <alignment horizontal="center" vertical="top" wrapText="1"/>
    </xf>
    <xf numFmtId="0" fontId="13" fillId="6" borderId="6" xfId="0" applyFont="1" applyFill="1" applyBorder="1" applyAlignment="1">
      <alignment horizontal="left"/>
    </xf>
    <xf numFmtId="0" fontId="13" fillId="6" borderId="9" xfId="0" applyFont="1" applyFill="1" applyBorder="1" applyAlignment="1">
      <alignment horizontal="left"/>
    </xf>
    <xf numFmtId="0" fontId="13" fillId="6" borderId="7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0" fillId="0" borderId="13" xfId="0" applyBorder="1"/>
    <xf numFmtId="0" fontId="8" fillId="5" borderId="6" xfId="0" applyFont="1" applyFill="1" applyBorder="1" applyAlignment="1">
      <alignment horizontal="center" vertical="top" wrapText="1"/>
    </xf>
    <xf numFmtId="0" fontId="8" fillId="5" borderId="9" xfId="0" applyFont="1" applyFill="1" applyBorder="1" applyAlignment="1">
      <alignment horizontal="center" vertical="top" wrapText="1"/>
    </xf>
    <xf numFmtId="0" fontId="8" fillId="5" borderId="7" xfId="0" applyFont="1" applyFill="1" applyBorder="1" applyAlignment="1">
      <alignment horizontal="center" vertical="top" wrapText="1"/>
    </xf>
    <xf numFmtId="0" fontId="8" fillId="5" borderId="17" xfId="0" applyFont="1" applyFill="1" applyBorder="1" applyAlignment="1">
      <alignment horizontal="center" vertical="top" wrapText="1"/>
    </xf>
    <xf numFmtId="0" fontId="8" fillId="5" borderId="12" xfId="0" applyFont="1" applyFill="1" applyBorder="1" applyAlignment="1">
      <alignment horizontal="center" vertical="top" wrapText="1"/>
    </xf>
    <xf numFmtId="0" fontId="10" fillId="6" borderId="6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68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4"/>
    <cellStyle name="Обычный 15" xfId="15"/>
    <cellStyle name="Обычный 16" xfId="16"/>
    <cellStyle name="Обычный 17" xfId="17"/>
    <cellStyle name="Обычный 18" xfId="19"/>
    <cellStyle name="Обычный 19" xfId="20"/>
    <cellStyle name="Обычный 2" xfId="1"/>
    <cellStyle name="Обычный 2 3" xfId="2"/>
    <cellStyle name="Обычный 20" xfId="21"/>
    <cellStyle name="Обычный 21" xfId="22"/>
    <cellStyle name="Обычный 22" xfId="23"/>
    <cellStyle name="Обычный 23" xfId="24"/>
    <cellStyle name="Обычный 24" xfId="25"/>
    <cellStyle name="Обычный 25" xfId="26"/>
    <cellStyle name="Обычный 26" xfId="27"/>
    <cellStyle name="Обычный 27" xfId="28"/>
    <cellStyle name="Обычный 28" xfId="29"/>
    <cellStyle name="Обычный 29" xfId="30"/>
    <cellStyle name="Обычный 3" xfId="3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1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49"/>
    <cellStyle name="Обычный 5" xfId="5"/>
    <cellStyle name="Обычный 50" xfId="50"/>
    <cellStyle name="Обычный 51" xfId="51"/>
    <cellStyle name="Обычный 52" xfId="52"/>
    <cellStyle name="Обычный 53" xfId="53"/>
    <cellStyle name="Обычный 54" xfId="54"/>
    <cellStyle name="Обычный 55" xfId="55"/>
    <cellStyle name="Обычный 56" xfId="56"/>
    <cellStyle name="Обычный 57" xfId="57"/>
    <cellStyle name="Обычный 58" xfId="58"/>
    <cellStyle name="Обычный 59" xfId="59"/>
    <cellStyle name="Обычный 6" xfId="6"/>
    <cellStyle name="Обычный 60" xfId="60"/>
    <cellStyle name="Обычный 61" xfId="61"/>
    <cellStyle name="Обычный 62" xfId="62"/>
    <cellStyle name="Обычный 63" xfId="63"/>
    <cellStyle name="Обычный 64" xfId="64"/>
    <cellStyle name="Обычный 65" xfId="65"/>
    <cellStyle name="Обычный 66" xfId="66"/>
    <cellStyle name="Обычный 67" xfId="67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5"/>
  <sheetViews>
    <sheetView tabSelected="1" view="pageBreakPreview" zoomScale="60" workbookViewId="0">
      <selection activeCell="G3" sqref="G3:I3"/>
    </sheetView>
  </sheetViews>
  <sheetFormatPr defaultRowHeight="14.4"/>
  <cols>
    <col min="1" max="1" width="9.109375" style="232"/>
    <col min="2" max="2" width="14.109375" customWidth="1"/>
    <col min="3" max="3" width="22.109375" customWidth="1"/>
    <col min="4" max="4" width="36" customWidth="1"/>
    <col min="5" max="5" width="13.6640625" customWidth="1"/>
    <col min="6" max="6" width="12.44140625" customWidth="1"/>
    <col min="7" max="7" width="19.6640625" customWidth="1"/>
    <col min="8" max="8" width="17.6640625" customWidth="1"/>
    <col min="9" max="9" width="18.109375" customWidth="1"/>
  </cols>
  <sheetData>
    <row r="1" spans="1:9">
      <c r="G1" s="264" t="s">
        <v>313</v>
      </c>
      <c r="H1" s="264"/>
      <c r="I1" s="264"/>
    </row>
    <row r="2" spans="1:9">
      <c r="G2" s="264" t="s">
        <v>316</v>
      </c>
      <c r="H2" s="264"/>
      <c r="I2" s="264"/>
    </row>
    <row r="3" spans="1:9">
      <c r="G3" s="264" t="s">
        <v>317</v>
      </c>
      <c r="H3" s="264"/>
      <c r="I3" s="264"/>
    </row>
    <row r="4" spans="1:9">
      <c r="G4" s="264"/>
      <c r="H4" s="264"/>
      <c r="I4" s="264"/>
    </row>
    <row r="5" spans="1:9" ht="18.75" customHeight="1">
      <c r="A5" s="272" t="s">
        <v>0</v>
      </c>
      <c r="B5" s="272"/>
      <c r="C5" s="272"/>
      <c r="D5" s="272"/>
      <c r="E5" s="272"/>
      <c r="F5" s="272"/>
      <c r="G5" s="272"/>
      <c r="H5" s="272"/>
      <c r="I5" s="272"/>
    </row>
    <row r="6" spans="1:9" ht="18.75" customHeight="1">
      <c r="A6" s="272" t="s">
        <v>304</v>
      </c>
      <c r="B6" s="272"/>
      <c r="C6" s="272"/>
      <c r="D6" s="272"/>
      <c r="E6" s="272"/>
      <c r="F6" s="272"/>
      <c r="G6" s="272"/>
      <c r="H6" s="272"/>
      <c r="I6" s="272"/>
    </row>
    <row r="7" spans="1:9" ht="18.75" customHeight="1">
      <c r="A7" s="272" t="s">
        <v>1</v>
      </c>
      <c r="B7" s="272"/>
      <c r="C7" s="272"/>
      <c r="D7" s="272"/>
      <c r="E7" s="272"/>
      <c r="F7" s="272"/>
      <c r="G7" s="272"/>
      <c r="H7" s="272"/>
      <c r="I7" s="272"/>
    </row>
    <row r="8" spans="1:9" ht="19.5" customHeight="1" thickBot="1">
      <c r="A8" s="273" t="s">
        <v>2</v>
      </c>
      <c r="B8" s="273"/>
      <c r="C8" s="273"/>
      <c r="D8" s="273"/>
      <c r="E8" s="273"/>
      <c r="F8" s="273"/>
      <c r="G8" s="273"/>
      <c r="H8" s="273"/>
      <c r="I8" s="273"/>
    </row>
    <row r="9" spans="1:9" ht="36.75" customHeight="1">
      <c r="A9" s="244" t="s">
        <v>7</v>
      </c>
      <c r="B9" s="244" t="s">
        <v>9</v>
      </c>
      <c r="C9" s="247" t="s">
        <v>8</v>
      </c>
      <c r="D9" s="247" t="s">
        <v>3</v>
      </c>
      <c r="E9" s="247" t="s">
        <v>4</v>
      </c>
      <c r="F9" s="247" t="s">
        <v>5</v>
      </c>
      <c r="G9" s="242" t="s">
        <v>295</v>
      </c>
      <c r="H9" s="240" t="s">
        <v>302</v>
      </c>
      <c r="I9" s="242" t="s">
        <v>303</v>
      </c>
    </row>
    <row r="10" spans="1:9" ht="36" customHeight="1" thickBot="1">
      <c r="A10" s="246"/>
      <c r="B10" s="245"/>
      <c r="C10" s="248"/>
      <c r="D10" s="248"/>
      <c r="E10" s="248"/>
      <c r="F10" s="248"/>
      <c r="G10" s="243"/>
      <c r="H10" s="241"/>
      <c r="I10" s="243"/>
    </row>
    <row r="11" spans="1:9" ht="17.399999999999999">
      <c r="A11" s="268" t="s">
        <v>306</v>
      </c>
      <c r="B11" s="269"/>
      <c r="C11" s="269"/>
      <c r="D11" s="269"/>
      <c r="E11" s="269"/>
      <c r="F11" s="269"/>
      <c r="G11" s="269"/>
      <c r="H11" s="148"/>
      <c r="I11" s="148"/>
    </row>
    <row r="12" spans="1:9" ht="28.5" customHeight="1">
      <c r="A12" s="2"/>
      <c r="B12" s="2"/>
      <c r="C12" s="2"/>
      <c r="D12" s="2"/>
      <c r="E12" s="2"/>
      <c r="F12" s="2"/>
      <c r="G12" s="110"/>
      <c r="H12" s="148"/>
      <c r="I12" s="148"/>
    </row>
    <row r="13" spans="1:9" ht="32.25" customHeight="1">
      <c r="A13" s="14">
        <v>1</v>
      </c>
      <c r="B13" s="14"/>
      <c r="C13" s="8">
        <v>10490037</v>
      </c>
      <c r="D13" s="9" t="s">
        <v>10</v>
      </c>
      <c r="E13" s="14" t="s">
        <v>6</v>
      </c>
      <c r="F13" s="14">
        <v>1</v>
      </c>
      <c r="G13" s="179">
        <v>960</v>
      </c>
      <c r="H13" s="148">
        <v>960</v>
      </c>
      <c r="I13" s="149">
        <f>G13-H13</f>
        <v>0</v>
      </c>
    </row>
    <row r="14" spans="1:9" ht="25.5" customHeight="1">
      <c r="A14" s="14">
        <v>2</v>
      </c>
      <c r="B14" s="14"/>
      <c r="C14" s="10">
        <v>101490094</v>
      </c>
      <c r="D14" s="4" t="s">
        <v>11</v>
      </c>
      <c r="E14" s="14" t="s">
        <v>6</v>
      </c>
      <c r="F14" s="14">
        <v>1</v>
      </c>
      <c r="G14" s="179">
        <v>11900</v>
      </c>
      <c r="H14" s="148">
        <v>4363.33</v>
      </c>
      <c r="I14" s="149">
        <f>G14-H14</f>
        <v>7536.67</v>
      </c>
    </row>
    <row r="15" spans="1:9" ht="15.6">
      <c r="A15" s="14"/>
      <c r="B15" s="14"/>
      <c r="C15" s="10"/>
      <c r="D15" s="4"/>
      <c r="E15" s="14"/>
      <c r="F15" s="7">
        <f>SUM(F13:F14)</f>
        <v>2</v>
      </c>
      <c r="G15" s="16">
        <f>SUM(G13:G14)</f>
        <v>12860</v>
      </c>
      <c r="H15" s="16">
        <f>SUM(H13:H14)</f>
        <v>5323.33</v>
      </c>
      <c r="I15" s="16">
        <f>SUM(I13:I14)</f>
        <v>7536.67</v>
      </c>
    </row>
    <row r="16" spans="1:9" ht="18.75" customHeight="1">
      <c r="A16" s="252" t="s">
        <v>307</v>
      </c>
      <c r="B16" s="253"/>
      <c r="C16" s="253"/>
      <c r="D16" s="253"/>
      <c r="E16" s="253"/>
      <c r="F16" s="253"/>
      <c r="G16" s="253"/>
      <c r="H16" s="254"/>
      <c r="I16" s="230"/>
    </row>
    <row r="17" spans="1:9" ht="15.6">
      <c r="A17" s="14"/>
      <c r="B17" s="14"/>
      <c r="C17" s="14"/>
      <c r="D17" s="14"/>
      <c r="E17" s="14"/>
      <c r="F17" s="14"/>
      <c r="G17" s="180"/>
      <c r="H17" s="148"/>
      <c r="I17" s="148"/>
    </row>
    <row r="18" spans="1:9" ht="15.6">
      <c r="A18" s="14">
        <v>3</v>
      </c>
      <c r="B18" s="14"/>
      <c r="C18" s="11">
        <v>111400063</v>
      </c>
      <c r="D18" s="12" t="s">
        <v>12</v>
      </c>
      <c r="E18" s="14" t="s">
        <v>6</v>
      </c>
      <c r="F18" s="14">
        <v>1</v>
      </c>
      <c r="G18" s="179">
        <v>116</v>
      </c>
      <c r="H18" s="179">
        <v>116</v>
      </c>
      <c r="I18" s="149">
        <f>G18-H18</f>
        <v>0</v>
      </c>
    </row>
    <row r="19" spans="1:9" ht="15.6">
      <c r="A19" s="14">
        <v>4</v>
      </c>
      <c r="B19" s="14"/>
      <c r="C19" s="13">
        <v>111400071</v>
      </c>
      <c r="D19" s="5" t="s">
        <v>13</v>
      </c>
      <c r="E19" s="14" t="s">
        <v>6</v>
      </c>
      <c r="F19" s="6">
        <v>12</v>
      </c>
      <c r="G19" s="181">
        <v>4800</v>
      </c>
      <c r="H19" s="181">
        <v>4800</v>
      </c>
      <c r="I19" s="149">
        <f t="shared" ref="I19:I26" si="0">G19-H19</f>
        <v>0</v>
      </c>
    </row>
    <row r="20" spans="1:9" ht="15.6">
      <c r="A20" s="14">
        <v>5</v>
      </c>
      <c r="B20" s="14"/>
      <c r="C20" s="13">
        <v>111400072</v>
      </c>
      <c r="D20" s="5" t="s">
        <v>14</v>
      </c>
      <c r="E20" s="14" t="s">
        <v>6</v>
      </c>
      <c r="F20" s="6">
        <v>1</v>
      </c>
      <c r="G20" s="181">
        <v>730</v>
      </c>
      <c r="H20" s="181">
        <v>730</v>
      </c>
      <c r="I20" s="149">
        <f t="shared" si="0"/>
        <v>0</v>
      </c>
    </row>
    <row r="21" spans="1:9" ht="15.6">
      <c r="A21" s="14">
        <v>6</v>
      </c>
      <c r="B21" s="14"/>
      <c r="C21" s="13">
        <v>111400073</v>
      </c>
      <c r="D21" s="5" t="s">
        <v>15</v>
      </c>
      <c r="E21" s="14" t="s">
        <v>6</v>
      </c>
      <c r="F21" s="6">
        <v>12</v>
      </c>
      <c r="G21" s="181">
        <v>1380</v>
      </c>
      <c r="H21" s="181">
        <v>1380</v>
      </c>
      <c r="I21" s="149">
        <f t="shared" si="0"/>
        <v>0</v>
      </c>
    </row>
    <row r="22" spans="1:9" ht="15.6">
      <c r="A22" s="14">
        <v>7</v>
      </c>
      <c r="B22" s="14"/>
      <c r="C22" s="13">
        <v>111400074</v>
      </c>
      <c r="D22" s="5" t="s">
        <v>16</v>
      </c>
      <c r="E22" s="14" t="s">
        <v>6</v>
      </c>
      <c r="F22" s="6">
        <v>10</v>
      </c>
      <c r="G22" s="181">
        <v>360</v>
      </c>
      <c r="H22" s="181">
        <v>360</v>
      </c>
      <c r="I22" s="149">
        <f t="shared" si="0"/>
        <v>0</v>
      </c>
    </row>
    <row r="23" spans="1:9" ht="15.6">
      <c r="A23" s="14">
        <v>8</v>
      </c>
      <c r="B23" s="14"/>
      <c r="C23" s="13">
        <v>111400075</v>
      </c>
      <c r="D23" s="5" t="s">
        <v>13</v>
      </c>
      <c r="E23" s="14" t="s">
        <v>6</v>
      </c>
      <c r="F23" s="6">
        <v>15</v>
      </c>
      <c r="G23" s="181">
        <v>1101</v>
      </c>
      <c r="H23" s="181">
        <v>1101</v>
      </c>
      <c r="I23" s="149">
        <f t="shared" si="0"/>
        <v>0</v>
      </c>
    </row>
    <row r="24" spans="1:9" ht="15.6">
      <c r="A24" s="14">
        <v>9</v>
      </c>
      <c r="B24" s="14"/>
      <c r="C24" s="13">
        <v>111400076</v>
      </c>
      <c r="D24" s="5" t="s">
        <v>15</v>
      </c>
      <c r="E24" s="14" t="s">
        <v>6</v>
      </c>
      <c r="F24" s="6">
        <v>15</v>
      </c>
      <c r="G24" s="181">
        <v>270</v>
      </c>
      <c r="H24" s="181">
        <v>270</v>
      </c>
      <c r="I24" s="149">
        <f t="shared" si="0"/>
        <v>0</v>
      </c>
    </row>
    <row r="25" spans="1:9" ht="15.6">
      <c r="A25" s="14">
        <v>10</v>
      </c>
      <c r="B25" s="14"/>
      <c r="C25" s="13">
        <v>111400077</v>
      </c>
      <c r="D25" s="5" t="s">
        <v>17</v>
      </c>
      <c r="E25" s="14" t="s">
        <v>6</v>
      </c>
      <c r="F25" s="6">
        <v>14</v>
      </c>
      <c r="G25" s="181">
        <v>1582</v>
      </c>
      <c r="H25" s="181">
        <v>1582</v>
      </c>
      <c r="I25" s="149">
        <f t="shared" si="0"/>
        <v>0</v>
      </c>
    </row>
    <row r="26" spans="1:9" ht="15.6">
      <c r="A26" s="14">
        <v>11</v>
      </c>
      <c r="B26" s="14"/>
      <c r="C26" s="13">
        <v>111400078</v>
      </c>
      <c r="D26" s="5" t="s">
        <v>18</v>
      </c>
      <c r="E26" s="14" t="s">
        <v>6</v>
      </c>
      <c r="F26" s="6">
        <v>3</v>
      </c>
      <c r="G26" s="181">
        <v>255</v>
      </c>
      <c r="H26" s="181">
        <v>255</v>
      </c>
      <c r="I26" s="149">
        <f t="shared" si="0"/>
        <v>0</v>
      </c>
    </row>
    <row r="27" spans="1:9" ht="15.6">
      <c r="A27" s="14"/>
      <c r="B27" s="14"/>
      <c r="C27" s="14"/>
      <c r="D27" s="14"/>
      <c r="E27" s="14"/>
      <c r="F27" s="16">
        <f>SUM(F18:F26)</f>
        <v>83</v>
      </c>
      <c r="G27" s="16">
        <f t="shared" ref="G27:I27" si="1">SUM(G18:G26)</f>
        <v>10594</v>
      </c>
      <c r="H27" s="16">
        <f t="shared" si="1"/>
        <v>10594</v>
      </c>
      <c r="I27" s="16">
        <f t="shared" si="1"/>
        <v>0</v>
      </c>
    </row>
    <row r="28" spans="1:9" ht="18.75" customHeight="1">
      <c r="A28" s="252" t="s">
        <v>19</v>
      </c>
      <c r="B28" s="253"/>
      <c r="C28" s="253"/>
      <c r="D28" s="253"/>
      <c r="E28" s="253"/>
      <c r="F28" s="253"/>
      <c r="G28" s="253"/>
      <c r="H28" s="254"/>
      <c r="I28" s="148"/>
    </row>
    <row r="29" spans="1:9" ht="18">
      <c r="A29" s="2"/>
      <c r="B29" s="2"/>
      <c r="C29" s="2"/>
      <c r="D29" s="2"/>
      <c r="E29" s="2"/>
      <c r="F29" s="2"/>
      <c r="G29" s="110"/>
      <c r="H29" s="148"/>
      <c r="I29" s="148"/>
    </row>
    <row r="30" spans="1:9" s="18" customFormat="1" ht="23.25" customHeight="1">
      <c r="A30" s="14">
        <v>12</v>
      </c>
      <c r="B30" s="14"/>
      <c r="C30" s="29">
        <v>111340023</v>
      </c>
      <c r="D30" s="30" t="s">
        <v>20</v>
      </c>
      <c r="E30" s="14" t="s">
        <v>6</v>
      </c>
      <c r="F30" s="14">
        <v>1</v>
      </c>
      <c r="G30" s="179">
        <v>66</v>
      </c>
      <c r="H30" s="179">
        <v>66</v>
      </c>
      <c r="I30" s="149">
        <f t="shared" ref="I30:I53" si="2">G30-H30</f>
        <v>0</v>
      </c>
    </row>
    <row r="31" spans="1:9" s="18" customFormat="1" ht="23.25" customHeight="1">
      <c r="A31" s="14">
        <v>13</v>
      </c>
      <c r="B31" s="7"/>
      <c r="C31" s="31">
        <v>111340025</v>
      </c>
      <c r="D31" s="32" t="s">
        <v>21</v>
      </c>
      <c r="E31" s="14" t="s">
        <v>6</v>
      </c>
      <c r="F31" s="7">
        <v>1</v>
      </c>
      <c r="G31" s="183">
        <v>200</v>
      </c>
      <c r="H31" s="183">
        <v>200</v>
      </c>
      <c r="I31" s="149">
        <f t="shared" si="2"/>
        <v>0</v>
      </c>
    </row>
    <row r="32" spans="1:9" s="18" customFormat="1" ht="23.25" customHeight="1">
      <c r="A32" s="14">
        <v>14</v>
      </c>
      <c r="B32" s="19"/>
      <c r="C32" s="31">
        <v>111380027</v>
      </c>
      <c r="D32" s="32" t="s">
        <v>22</v>
      </c>
      <c r="E32" s="14" t="s">
        <v>6</v>
      </c>
      <c r="F32" s="14">
        <v>1</v>
      </c>
      <c r="G32" s="183">
        <v>78</v>
      </c>
      <c r="H32" s="183">
        <v>78</v>
      </c>
      <c r="I32" s="149">
        <f t="shared" si="2"/>
        <v>0</v>
      </c>
    </row>
    <row r="33" spans="1:9" s="18" customFormat="1" ht="23.25" customHeight="1">
      <c r="A33" s="14">
        <v>15</v>
      </c>
      <c r="B33" s="19"/>
      <c r="C33" s="33">
        <v>111340030</v>
      </c>
      <c r="D33" s="34" t="s">
        <v>36</v>
      </c>
      <c r="E33" s="14" t="s">
        <v>6</v>
      </c>
      <c r="F33" s="14">
        <v>1</v>
      </c>
      <c r="G33" s="183">
        <v>40</v>
      </c>
      <c r="H33" s="183">
        <v>40</v>
      </c>
      <c r="I33" s="149">
        <f t="shared" si="2"/>
        <v>0</v>
      </c>
    </row>
    <row r="34" spans="1:9" s="18" customFormat="1" ht="23.25" customHeight="1">
      <c r="A34" s="14">
        <v>16</v>
      </c>
      <c r="B34" s="19"/>
      <c r="C34" s="35">
        <v>111380030</v>
      </c>
      <c r="D34" s="36" t="s">
        <v>22</v>
      </c>
      <c r="E34" s="14" t="s">
        <v>6</v>
      </c>
      <c r="F34" s="14">
        <v>1</v>
      </c>
      <c r="G34" s="183">
        <v>111</v>
      </c>
      <c r="H34" s="183">
        <v>111</v>
      </c>
      <c r="I34" s="149">
        <f t="shared" si="2"/>
        <v>0</v>
      </c>
    </row>
    <row r="35" spans="1:9" s="18" customFormat="1" ht="23.25" customHeight="1">
      <c r="A35" s="14">
        <v>17</v>
      </c>
      <c r="B35" s="19"/>
      <c r="C35" s="37">
        <v>111370009</v>
      </c>
      <c r="D35" s="38" t="s">
        <v>23</v>
      </c>
      <c r="E35" s="14" t="s">
        <v>6</v>
      </c>
      <c r="F35" s="39">
        <v>1</v>
      </c>
      <c r="G35" s="184">
        <v>50</v>
      </c>
      <c r="H35" s="184">
        <v>50</v>
      </c>
      <c r="I35" s="149">
        <f t="shared" si="2"/>
        <v>0</v>
      </c>
    </row>
    <row r="36" spans="1:9" s="18" customFormat="1" ht="23.25" customHeight="1">
      <c r="A36" s="14">
        <v>18</v>
      </c>
      <c r="B36" s="19"/>
      <c r="C36" s="37">
        <v>111370009</v>
      </c>
      <c r="D36" s="38" t="s">
        <v>23</v>
      </c>
      <c r="E36" s="14" t="s">
        <v>6</v>
      </c>
      <c r="F36" s="39">
        <v>1</v>
      </c>
      <c r="G36" s="184">
        <v>65</v>
      </c>
      <c r="H36" s="184">
        <v>65</v>
      </c>
      <c r="I36" s="149">
        <f t="shared" si="2"/>
        <v>0</v>
      </c>
    </row>
    <row r="37" spans="1:9" s="18" customFormat="1" ht="23.25" customHeight="1">
      <c r="A37" s="14">
        <v>19</v>
      </c>
      <c r="B37" s="19"/>
      <c r="C37" s="37">
        <v>111370009</v>
      </c>
      <c r="D37" s="38" t="s">
        <v>23</v>
      </c>
      <c r="E37" s="14" t="s">
        <v>6</v>
      </c>
      <c r="F37" s="39">
        <v>3</v>
      </c>
      <c r="G37" s="184">
        <v>273</v>
      </c>
      <c r="H37" s="184">
        <v>273</v>
      </c>
      <c r="I37" s="149">
        <f t="shared" si="2"/>
        <v>0</v>
      </c>
    </row>
    <row r="38" spans="1:9" s="18" customFormat="1" ht="23.25" customHeight="1">
      <c r="A38" s="14">
        <v>20</v>
      </c>
      <c r="B38" s="19"/>
      <c r="C38" s="37">
        <v>111370009</v>
      </c>
      <c r="D38" s="38" t="s">
        <v>23</v>
      </c>
      <c r="E38" s="14" t="s">
        <v>6</v>
      </c>
      <c r="F38" s="39">
        <v>1</v>
      </c>
      <c r="G38" s="184">
        <v>88</v>
      </c>
      <c r="H38" s="184">
        <v>88</v>
      </c>
      <c r="I38" s="149">
        <f t="shared" si="2"/>
        <v>0</v>
      </c>
    </row>
    <row r="39" spans="1:9" s="18" customFormat="1" ht="23.25" customHeight="1">
      <c r="A39" s="14">
        <v>21</v>
      </c>
      <c r="B39" s="19"/>
      <c r="C39" s="37">
        <v>111370011</v>
      </c>
      <c r="D39" s="38" t="s">
        <v>24</v>
      </c>
      <c r="E39" s="14" t="s">
        <v>6</v>
      </c>
      <c r="F39" s="39">
        <v>1</v>
      </c>
      <c r="G39" s="184">
        <v>350</v>
      </c>
      <c r="H39" s="184">
        <v>350</v>
      </c>
      <c r="I39" s="149">
        <f t="shared" si="2"/>
        <v>0</v>
      </c>
    </row>
    <row r="40" spans="1:9" s="18" customFormat="1" ht="23.25" customHeight="1">
      <c r="A40" s="14">
        <v>22</v>
      </c>
      <c r="B40" s="19"/>
      <c r="C40" s="40">
        <v>111380051</v>
      </c>
      <c r="D40" s="41" t="s">
        <v>22</v>
      </c>
      <c r="E40" s="14" t="s">
        <v>6</v>
      </c>
      <c r="F40" s="14">
        <v>1</v>
      </c>
      <c r="G40" s="179">
        <v>150</v>
      </c>
      <c r="H40" s="179">
        <v>150</v>
      </c>
      <c r="I40" s="149">
        <f t="shared" si="2"/>
        <v>0</v>
      </c>
    </row>
    <row r="41" spans="1:9" s="18" customFormat="1" ht="23.25" customHeight="1">
      <c r="A41" s="14">
        <v>23</v>
      </c>
      <c r="B41" s="19"/>
      <c r="C41" s="42">
        <v>111370009</v>
      </c>
      <c r="D41" s="43" t="s">
        <v>25</v>
      </c>
      <c r="E41" s="14" t="s">
        <v>6</v>
      </c>
      <c r="F41" s="14">
        <v>3</v>
      </c>
      <c r="G41" s="179">
        <v>480</v>
      </c>
      <c r="H41" s="179">
        <v>480</v>
      </c>
      <c r="I41" s="149">
        <f t="shared" si="2"/>
        <v>0</v>
      </c>
    </row>
    <row r="42" spans="1:9" s="18" customFormat="1" ht="23.25" customHeight="1">
      <c r="A42" s="14">
        <v>24</v>
      </c>
      <c r="B42" s="19"/>
      <c r="C42" s="44">
        <v>111370011</v>
      </c>
      <c r="D42" s="45" t="s">
        <v>24</v>
      </c>
      <c r="E42" s="14" t="s">
        <v>6</v>
      </c>
      <c r="F42" s="46">
        <v>1</v>
      </c>
      <c r="G42" s="185">
        <v>346</v>
      </c>
      <c r="H42" s="185">
        <v>346</v>
      </c>
      <c r="I42" s="149">
        <f t="shared" si="2"/>
        <v>0</v>
      </c>
    </row>
    <row r="43" spans="1:9" s="18" customFormat="1" ht="23.25" customHeight="1">
      <c r="A43" s="14">
        <v>25</v>
      </c>
      <c r="B43" s="19"/>
      <c r="C43" s="44">
        <v>111370009</v>
      </c>
      <c r="D43" s="45" t="s">
        <v>26</v>
      </c>
      <c r="E43" s="14" t="s">
        <v>6</v>
      </c>
      <c r="F43" s="46">
        <v>1</v>
      </c>
      <c r="G43" s="185">
        <v>142</v>
      </c>
      <c r="H43" s="185">
        <v>142</v>
      </c>
      <c r="I43" s="149">
        <f t="shared" si="2"/>
        <v>0</v>
      </c>
    </row>
    <row r="44" spans="1:9" s="18" customFormat="1" ht="23.25" customHeight="1">
      <c r="A44" s="14">
        <v>26</v>
      </c>
      <c r="B44" s="19"/>
      <c r="C44" s="47">
        <v>111380046</v>
      </c>
      <c r="D44" s="48" t="s">
        <v>27</v>
      </c>
      <c r="E44" s="14" t="s">
        <v>6</v>
      </c>
      <c r="F44" s="49">
        <v>2</v>
      </c>
      <c r="G44" s="186">
        <v>330</v>
      </c>
      <c r="H44" s="186">
        <v>330</v>
      </c>
      <c r="I44" s="149">
        <f t="shared" si="2"/>
        <v>0</v>
      </c>
    </row>
    <row r="45" spans="1:9" s="18" customFormat="1" ht="23.25" customHeight="1">
      <c r="A45" s="14">
        <v>27</v>
      </c>
      <c r="B45" s="19"/>
      <c r="C45" s="25">
        <v>111380046</v>
      </c>
      <c r="D45" s="20" t="s">
        <v>28</v>
      </c>
      <c r="E45" s="14" t="s">
        <v>6</v>
      </c>
      <c r="F45" s="28">
        <v>1</v>
      </c>
      <c r="G45" s="187">
        <v>165</v>
      </c>
      <c r="H45" s="187">
        <v>165</v>
      </c>
      <c r="I45" s="149">
        <f t="shared" si="2"/>
        <v>0</v>
      </c>
    </row>
    <row r="46" spans="1:9" s="18" customFormat="1" ht="23.25" customHeight="1">
      <c r="A46" s="14">
        <v>28</v>
      </c>
      <c r="B46" s="19"/>
      <c r="C46" s="24">
        <v>111380051</v>
      </c>
      <c r="D46" s="22" t="s">
        <v>22</v>
      </c>
      <c r="E46" s="14" t="s">
        <v>6</v>
      </c>
      <c r="F46" s="28">
        <v>1</v>
      </c>
      <c r="G46" s="187">
        <v>250</v>
      </c>
      <c r="H46" s="187">
        <v>250</v>
      </c>
      <c r="I46" s="149">
        <f t="shared" si="2"/>
        <v>0</v>
      </c>
    </row>
    <row r="47" spans="1:9" s="18" customFormat="1" ht="23.25" customHeight="1">
      <c r="A47" s="14">
        <v>29</v>
      </c>
      <c r="B47" s="19"/>
      <c r="C47" s="27">
        <v>111340046</v>
      </c>
      <c r="D47" s="26" t="s">
        <v>29</v>
      </c>
      <c r="E47" s="14" t="s">
        <v>6</v>
      </c>
      <c r="F47" s="28">
        <v>2</v>
      </c>
      <c r="G47" s="187">
        <v>140</v>
      </c>
      <c r="H47" s="187">
        <v>140</v>
      </c>
      <c r="I47" s="149">
        <f t="shared" si="2"/>
        <v>0</v>
      </c>
    </row>
    <row r="48" spans="1:9" s="18" customFormat="1" ht="23.25" customHeight="1">
      <c r="A48" s="14">
        <v>30</v>
      </c>
      <c r="B48" s="19"/>
      <c r="C48" s="50">
        <v>111380059</v>
      </c>
      <c r="D48" s="51" t="s">
        <v>30</v>
      </c>
      <c r="E48" s="14" t="s">
        <v>6</v>
      </c>
      <c r="F48" s="52">
        <v>1</v>
      </c>
      <c r="G48" s="188">
        <v>95</v>
      </c>
      <c r="H48" s="188">
        <v>95</v>
      </c>
      <c r="I48" s="149">
        <f t="shared" si="2"/>
        <v>0</v>
      </c>
    </row>
    <row r="49" spans="1:9" s="18" customFormat="1" ht="23.25" customHeight="1">
      <c r="A49" s="14">
        <v>31</v>
      </c>
      <c r="B49" s="19"/>
      <c r="C49" s="50">
        <v>111350001</v>
      </c>
      <c r="D49" s="51" t="s">
        <v>31</v>
      </c>
      <c r="E49" s="14" t="s">
        <v>6</v>
      </c>
      <c r="F49" s="52">
        <v>1</v>
      </c>
      <c r="G49" s="188">
        <v>53</v>
      </c>
      <c r="H49" s="188">
        <v>53</v>
      </c>
      <c r="I49" s="149">
        <f t="shared" si="2"/>
        <v>0</v>
      </c>
    </row>
    <row r="50" spans="1:9" s="18" customFormat="1" ht="23.25" customHeight="1">
      <c r="A50" s="14">
        <v>32</v>
      </c>
      <c r="B50" s="19"/>
      <c r="C50" s="53">
        <v>111370022</v>
      </c>
      <c r="D50" s="54" t="s">
        <v>32</v>
      </c>
      <c r="E50" s="14" t="s">
        <v>6</v>
      </c>
      <c r="F50" s="55">
        <v>1</v>
      </c>
      <c r="G50" s="189">
        <v>280</v>
      </c>
      <c r="H50" s="189">
        <v>280</v>
      </c>
      <c r="I50" s="149">
        <f t="shared" si="2"/>
        <v>0</v>
      </c>
    </row>
    <row r="51" spans="1:9" s="18" customFormat="1" ht="23.25" customHeight="1">
      <c r="A51" s="14">
        <v>33</v>
      </c>
      <c r="B51" s="19"/>
      <c r="C51" s="53">
        <v>111370022</v>
      </c>
      <c r="D51" s="54" t="s">
        <v>33</v>
      </c>
      <c r="E51" s="14" t="s">
        <v>6</v>
      </c>
      <c r="F51" s="55">
        <v>1</v>
      </c>
      <c r="G51" s="189">
        <v>280</v>
      </c>
      <c r="H51" s="189">
        <v>280</v>
      </c>
      <c r="I51" s="149">
        <f t="shared" si="2"/>
        <v>0</v>
      </c>
    </row>
    <row r="52" spans="1:9" s="18" customFormat="1" ht="23.25" customHeight="1" thickBot="1">
      <c r="A52" s="14">
        <v>34</v>
      </c>
      <c r="B52" s="19"/>
      <c r="C52" s="56">
        <v>111330002</v>
      </c>
      <c r="D52" s="57" t="s">
        <v>34</v>
      </c>
      <c r="E52" s="14" t="s">
        <v>6</v>
      </c>
      <c r="F52" s="58">
        <v>87</v>
      </c>
      <c r="G52" s="190">
        <v>11310</v>
      </c>
      <c r="H52" s="190">
        <v>11310</v>
      </c>
      <c r="I52" s="149">
        <f t="shared" si="2"/>
        <v>0</v>
      </c>
    </row>
    <row r="53" spans="1:9" s="18" customFormat="1" ht="23.25" customHeight="1" thickBot="1">
      <c r="A53" s="14">
        <v>35</v>
      </c>
      <c r="B53" s="19"/>
      <c r="C53" s="59">
        <v>111340048</v>
      </c>
      <c r="D53" s="60" t="s">
        <v>35</v>
      </c>
      <c r="E53" s="14" t="s">
        <v>6</v>
      </c>
      <c r="F53" s="28">
        <v>1</v>
      </c>
      <c r="G53" s="187">
        <v>400</v>
      </c>
      <c r="H53" s="187">
        <v>400</v>
      </c>
      <c r="I53" s="149">
        <f t="shared" si="2"/>
        <v>0</v>
      </c>
    </row>
    <row r="54" spans="1:9" s="18" customFormat="1" ht="23.25" customHeight="1">
      <c r="A54" s="19"/>
      <c r="B54" s="19"/>
      <c r="C54" s="23"/>
      <c r="D54" s="21"/>
      <c r="E54" s="14"/>
      <c r="F54" s="16">
        <f>SUM(F30:F53)</f>
        <v>116</v>
      </c>
      <c r="G54" s="16">
        <f t="shared" ref="G54:I54" si="3">SUM(G30:G53)</f>
        <v>15742</v>
      </c>
      <c r="H54" s="16">
        <f t="shared" si="3"/>
        <v>15742</v>
      </c>
      <c r="I54" s="16">
        <f t="shared" si="3"/>
        <v>0</v>
      </c>
    </row>
    <row r="55" spans="1:9" ht="19.5" customHeight="1">
      <c r="A55" s="252" t="s">
        <v>37</v>
      </c>
      <c r="B55" s="253"/>
      <c r="C55" s="253"/>
      <c r="D55" s="253"/>
      <c r="E55" s="253"/>
      <c r="F55" s="253"/>
      <c r="G55" s="253"/>
      <c r="H55" s="254"/>
      <c r="I55" s="148"/>
    </row>
    <row r="56" spans="1:9" ht="15.6">
      <c r="A56" s="61"/>
      <c r="B56" s="61"/>
      <c r="C56" s="61"/>
      <c r="D56" s="61"/>
      <c r="E56" s="61"/>
      <c r="F56" s="61"/>
      <c r="G56" s="191"/>
      <c r="H56" s="148"/>
      <c r="I56" s="148"/>
    </row>
    <row r="57" spans="1:9" ht="15.6">
      <c r="A57" s="61">
        <v>36</v>
      </c>
      <c r="B57" s="61"/>
      <c r="C57" s="61"/>
      <c r="D57" s="62" t="s">
        <v>38</v>
      </c>
      <c r="E57" s="61" t="s">
        <v>6</v>
      </c>
      <c r="F57" s="63">
        <v>1</v>
      </c>
      <c r="G57" s="192">
        <v>345</v>
      </c>
      <c r="H57" s="148"/>
      <c r="I57" s="215">
        <v>345</v>
      </c>
    </row>
    <row r="58" spans="1:9" ht="15.6">
      <c r="A58" s="61">
        <v>37</v>
      </c>
      <c r="B58" s="61"/>
      <c r="C58" s="61"/>
      <c r="D58" s="64" t="s">
        <v>39</v>
      </c>
      <c r="E58" s="61" t="s">
        <v>6</v>
      </c>
      <c r="F58" s="65">
        <v>1</v>
      </c>
      <c r="G58" s="193">
        <v>1270</v>
      </c>
      <c r="H58" s="148"/>
      <c r="I58" s="215">
        <v>1270</v>
      </c>
    </row>
    <row r="59" spans="1:9" ht="15.6">
      <c r="A59" s="61"/>
      <c r="B59" s="61"/>
      <c r="C59" s="61"/>
      <c r="D59" s="61"/>
      <c r="E59" s="61"/>
      <c r="F59" s="66">
        <f>SUM(F57:F58)</f>
        <v>2</v>
      </c>
      <c r="G59" s="194">
        <f>SUM(G57:G58)</f>
        <v>1615</v>
      </c>
      <c r="H59" s="194">
        <f t="shared" ref="H59:I59" si="4">SUM(H57:H58)</f>
        <v>0</v>
      </c>
      <c r="I59" s="194">
        <f t="shared" si="4"/>
        <v>1615</v>
      </c>
    </row>
    <row r="60" spans="1:9" ht="18">
      <c r="A60" s="3"/>
      <c r="B60" s="3"/>
      <c r="C60" s="3"/>
      <c r="D60" s="3"/>
      <c r="E60" s="3"/>
      <c r="F60" s="3"/>
      <c r="G60" s="195"/>
      <c r="H60" s="148"/>
      <c r="I60" s="148"/>
    </row>
    <row r="61" spans="1:9" ht="18">
      <c r="A61" s="3"/>
      <c r="B61" s="3"/>
      <c r="C61" s="3"/>
      <c r="D61" s="3"/>
      <c r="E61" s="3"/>
      <c r="F61" s="3"/>
      <c r="G61" s="109"/>
      <c r="H61" s="148"/>
      <c r="I61" s="148"/>
    </row>
    <row r="62" spans="1:9" ht="18">
      <c r="A62" s="3"/>
      <c r="B62" s="3"/>
      <c r="C62" s="3"/>
      <c r="D62" s="3"/>
      <c r="E62" s="3"/>
      <c r="F62" s="3"/>
      <c r="G62" s="109"/>
      <c r="H62" s="148"/>
      <c r="I62" s="148"/>
    </row>
    <row r="63" spans="1:9" ht="18.75" customHeight="1">
      <c r="A63" s="252" t="s">
        <v>40</v>
      </c>
      <c r="B63" s="253"/>
      <c r="C63" s="253"/>
      <c r="D63" s="253"/>
      <c r="E63" s="253"/>
      <c r="F63" s="253"/>
      <c r="G63" s="253"/>
      <c r="H63" s="254"/>
      <c r="I63" s="148"/>
    </row>
    <row r="64" spans="1:9" ht="18">
      <c r="A64" s="3"/>
      <c r="B64" s="3"/>
      <c r="C64" s="3"/>
      <c r="D64" s="3"/>
      <c r="E64" s="3"/>
      <c r="F64" s="3"/>
      <c r="G64" s="109"/>
      <c r="H64" s="148"/>
      <c r="I64" s="148"/>
    </row>
    <row r="65" spans="1:9" ht="15.6">
      <c r="A65" s="61">
        <v>38</v>
      </c>
      <c r="B65" s="61"/>
      <c r="C65" s="61"/>
      <c r="D65" s="67" t="s">
        <v>41</v>
      </c>
      <c r="E65" s="61" t="s">
        <v>6</v>
      </c>
      <c r="F65" s="7">
        <v>2</v>
      </c>
      <c r="G65" s="179">
        <v>1160</v>
      </c>
      <c r="H65" s="148"/>
      <c r="I65" s="149">
        <f>G65</f>
        <v>1160</v>
      </c>
    </row>
    <row r="66" spans="1:9" ht="15.6">
      <c r="A66" s="61">
        <v>39</v>
      </c>
      <c r="B66" s="61"/>
      <c r="C66" s="61"/>
      <c r="D66" s="68" t="s">
        <v>42</v>
      </c>
      <c r="E66" s="61" t="s">
        <v>6</v>
      </c>
      <c r="F66" s="7">
        <v>15</v>
      </c>
      <c r="G66" s="179">
        <v>900</v>
      </c>
      <c r="H66" s="148"/>
      <c r="I66" s="149">
        <f t="shared" ref="I66:I70" si="5">G66</f>
        <v>900</v>
      </c>
    </row>
    <row r="67" spans="1:9" ht="15.6">
      <c r="A67" s="61">
        <v>40</v>
      </c>
      <c r="B67" s="61"/>
      <c r="C67" s="61"/>
      <c r="D67" s="69" t="s">
        <v>43</v>
      </c>
      <c r="E67" s="61" t="s">
        <v>6</v>
      </c>
      <c r="F67" s="7">
        <v>1</v>
      </c>
      <c r="G67" s="179">
        <v>30</v>
      </c>
      <c r="H67" s="148"/>
      <c r="I67" s="149">
        <f t="shared" si="5"/>
        <v>30</v>
      </c>
    </row>
    <row r="68" spans="1:9" ht="15.6">
      <c r="A68" s="61">
        <v>41</v>
      </c>
      <c r="B68" s="61"/>
      <c r="C68" s="61"/>
      <c r="D68" s="70" t="s">
        <v>44</v>
      </c>
      <c r="E68" s="61" t="s">
        <v>6</v>
      </c>
      <c r="F68" s="72">
        <v>3</v>
      </c>
      <c r="G68" s="196">
        <v>66</v>
      </c>
      <c r="H68" s="148"/>
      <c r="I68" s="149">
        <f t="shared" si="5"/>
        <v>66</v>
      </c>
    </row>
    <row r="69" spans="1:9" ht="15.6">
      <c r="A69" s="61">
        <v>42</v>
      </c>
      <c r="B69" s="61"/>
      <c r="C69" s="61"/>
      <c r="D69" s="70" t="s">
        <v>45</v>
      </c>
      <c r="E69" s="61" t="s">
        <v>6</v>
      </c>
      <c r="F69" s="72">
        <v>3</v>
      </c>
      <c r="G69" s="196">
        <v>25.52</v>
      </c>
      <c r="H69" s="148"/>
      <c r="I69" s="149">
        <f t="shared" si="5"/>
        <v>25.52</v>
      </c>
    </row>
    <row r="70" spans="1:9" ht="15.6">
      <c r="A70" s="61">
        <v>43</v>
      </c>
      <c r="B70" s="61"/>
      <c r="C70" s="61"/>
      <c r="D70" s="71" t="s">
        <v>46</v>
      </c>
      <c r="E70" s="61" t="s">
        <v>6</v>
      </c>
      <c r="F70" s="7">
        <v>12</v>
      </c>
      <c r="G70" s="179">
        <v>30</v>
      </c>
      <c r="H70" s="148"/>
      <c r="I70" s="149">
        <f t="shared" si="5"/>
        <v>30</v>
      </c>
    </row>
    <row r="71" spans="1:9" ht="15.6">
      <c r="A71" s="61"/>
      <c r="B71" s="61"/>
      <c r="C71" s="61"/>
      <c r="D71" s="71"/>
      <c r="E71" s="61"/>
      <c r="F71" s="7">
        <f>SUM(F65:F70)</f>
        <v>36</v>
      </c>
      <c r="G71" s="197">
        <f>SUM(G65:G70)</f>
        <v>2211.52</v>
      </c>
      <c r="H71" s="197">
        <f t="shared" ref="H71:I71" si="6">SUM(H65:H70)</f>
        <v>0</v>
      </c>
      <c r="I71" s="197">
        <f t="shared" si="6"/>
        <v>2211.52</v>
      </c>
    </row>
    <row r="72" spans="1:9" ht="45" customHeight="1">
      <c r="A72" s="255" t="s">
        <v>47</v>
      </c>
      <c r="B72" s="270"/>
      <c r="C72" s="271"/>
      <c r="D72" s="73"/>
      <c r="E72" s="73"/>
      <c r="F72" s="74">
        <f>F15+F27+F54+F59+F71</f>
        <v>239</v>
      </c>
      <c r="G72" s="74">
        <f t="shared" ref="G72:I72" si="7">G15+G27+G54+G59+G71</f>
        <v>43022.52</v>
      </c>
      <c r="H72" s="74">
        <f t="shared" si="7"/>
        <v>31659.33</v>
      </c>
      <c r="I72" s="74">
        <f t="shared" si="7"/>
        <v>11363.19</v>
      </c>
    </row>
    <row r="73" spans="1:9" ht="18.75" customHeight="1">
      <c r="A73" s="265" t="s">
        <v>48</v>
      </c>
      <c r="B73" s="266"/>
      <c r="C73" s="266"/>
      <c r="D73" s="266"/>
      <c r="E73" s="266"/>
      <c r="F73" s="266"/>
      <c r="G73" s="266"/>
      <c r="H73" s="266"/>
      <c r="I73" s="267"/>
    </row>
    <row r="74" spans="1:9" ht="18">
      <c r="A74" s="2"/>
      <c r="B74" s="1"/>
      <c r="C74" s="1"/>
      <c r="D74" s="1"/>
      <c r="E74" s="1"/>
      <c r="F74" s="1"/>
      <c r="G74" s="111"/>
      <c r="H74" s="148"/>
      <c r="I74" s="148"/>
    </row>
    <row r="75" spans="1:9" ht="15.6">
      <c r="A75" s="14">
        <v>44</v>
      </c>
      <c r="B75" s="7"/>
      <c r="C75" s="76" t="s">
        <v>55</v>
      </c>
      <c r="D75" s="75" t="s">
        <v>49</v>
      </c>
      <c r="E75" s="14" t="s">
        <v>6</v>
      </c>
      <c r="F75" s="77">
        <v>1</v>
      </c>
      <c r="G75" s="198">
        <v>1900</v>
      </c>
      <c r="H75" s="171">
        <v>1900</v>
      </c>
      <c r="I75" s="217">
        <f>G75-H75</f>
        <v>0</v>
      </c>
    </row>
    <row r="76" spans="1:9" ht="15.6">
      <c r="A76" s="14">
        <v>45</v>
      </c>
      <c r="B76" s="7"/>
      <c r="C76" s="76" t="s">
        <v>56</v>
      </c>
      <c r="D76" s="75" t="s">
        <v>50</v>
      </c>
      <c r="E76" s="14" t="s">
        <v>6</v>
      </c>
      <c r="F76" s="77">
        <v>1</v>
      </c>
      <c r="G76" s="198">
        <v>600</v>
      </c>
      <c r="H76" s="171">
        <v>600</v>
      </c>
      <c r="I76" s="217">
        <f t="shared" ref="I76:I83" si="8">G76-H76</f>
        <v>0</v>
      </c>
    </row>
    <row r="77" spans="1:9" ht="15.6">
      <c r="A77" s="14">
        <v>46</v>
      </c>
      <c r="B77" s="7"/>
      <c r="C77" s="76" t="s">
        <v>57</v>
      </c>
      <c r="D77" s="75" t="s">
        <v>51</v>
      </c>
      <c r="E77" s="14" t="s">
        <v>6</v>
      </c>
      <c r="F77" s="77">
        <v>1</v>
      </c>
      <c r="G77" s="198">
        <v>900</v>
      </c>
      <c r="H77" s="171">
        <v>900</v>
      </c>
      <c r="I77" s="217">
        <f t="shared" si="8"/>
        <v>0</v>
      </c>
    </row>
    <row r="78" spans="1:9" ht="15.6">
      <c r="A78" s="14">
        <v>47</v>
      </c>
      <c r="B78" s="7"/>
      <c r="C78" s="76" t="s">
        <v>58</v>
      </c>
      <c r="D78" s="75" t="s">
        <v>52</v>
      </c>
      <c r="E78" s="14" t="s">
        <v>6</v>
      </c>
      <c r="F78" s="77">
        <v>1</v>
      </c>
      <c r="G78" s="198">
        <v>330</v>
      </c>
      <c r="H78" s="171">
        <v>330</v>
      </c>
      <c r="I78" s="217">
        <f t="shared" si="8"/>
        <v>0</v>
      </c>
    </row>
    <row r="79" spans="1:9" ht="15.6">
      <c r="A79" s="14">
        <v>48</v>
      </c>
      <c r="B79" s="7"/>
      <c r="C79" s="76" t="s">
        <v>59</v>
      </c>
      <c r="D79" s="75" t="s">
        <v>53</v>
      </c>
      <c r="E79" s="14" t="s">
        <v>6</v>
      </c>
      <c r="F79" s="77">
        <v>1</v>
      </c>
      <c r="G79" s="198">
        <v>503</v>
      </c>
      <c r="H79" s="171">
        <v>503</v>
      </c>
      <c r="I79" s="217">
        <f t="shared" si="8"/>
        <v>0</v>
      </c>
    </row>
    <row r="80" spans="1:9" ht="15.6">
      <c r="A80" s="14">
        <v>49</v>
      </c>
      <c r="B80" s="7"/>
      <c r="C80" s="76" t="s">
        <v>60</v>
      </c>
      <c r="D80" s="75" t="s">
        <v>50</v>
      </c>
      <c r="E80" s="14" t="s">
        <v>6</v>
      </c>
      <c r="F80" s="77">
        <v>1</v>
      </c>
      <c r="G80" s="198">
        <v>621</v>
      </c>
      <c r="H80" s="171">
        <v>621</v>
      </c>
      <c r="I80" s="217">
        <f t="shared" si="8"/>
        <v>0</v>
      </c>
    </row>
    <row r="81" spans="1:9" ht="15.6">
      <c r="A81" s="14">
        <v>50</v>
      </c>
      <c r="B81" s="7"/>
      <c r="C81" s="76" t="s">
        <v>61</v>
      </c>
      <c r="D81" s="75" t="s">
        <v>49</v>
      </c>
      <c r="E81" s="14" t="s">
        <v>6</v>
      </c>
      <c r="F81" s="77">
        <v>1</v>
      </c>
      <c r="G81" s="198">
        <v>1640</v>
      </c>
      <c r="H81" s="171">
        <v>1640</v>
      </c>
      <c r="I81" s="217">
        <f t="shared" si="8"/>
        <v>0</v>
      </c>
    </row>
    <row r="82" spans="1:9" ht="15.6">
      <c r="A82" s="14">
        <v>51</v>
      </c>
      <c r="B82" s="7"/>
      <c r="C82" s="76" t="s">
        <v>62</v>
      </c>
      <c r="D82" s="75" t="s">
        <v>52</v>
      </c>
      <c r="E82" s="14" t="s">
        <v>6</v>
      </c>
      <c r="F82" s="77">
        <v>1</v>
      </c>
      <c r="G82" s="198">
        <v>360</v>
      </c>
      <c r="H82" s="171">
        <v>360</v>
      </c>
      <c r="I82" s="217">
        <f t="shared" si="8"/>
        <v>0</v>
      </c>
    </row>
    <row r="83" spans="1:9" ht="15.6">
      <c r="A83" s="14">
        <v>52</v>
      </c>
      <c r="B83" s="7"/>
      <c r="C83" s="76" t="s">
        <v>63</v>
      </c>
      <c r="D83" s="75" t="s">
        <v>54</v>
      </c>
      <c r="E83" s="14" t="s">
        <v>6</v>
      </c>
      <c r="F83" s="77">
        <v>1</v>
      </c>
      <c r="G83" s="198">
        <v>800</v>
      </c>
      <c r="H83" s="171">
        <v>800</v>
      </c>
      <c r="I83" s="217">
        <f t="shared" si="8"/>
        <v>0</v>
      </c>
    </row>
    <row r="84" spans="1:9" ht="18">
      <c r="A84" s="2"/>
      <c r="B84" s="1"/>
      <c r="C84" s="1"/>
      <c r="D84" s="1"/>
      <c r="E84" s="1"/>
      <c r="F84" s="78">
        <f>SUM(F75:F83)</f>
        <v>9</v>
      </c>
      <c r="G84" s="199">
        <f>SUM(G75:G83)</f>
        <v>7654</v>
      </c>
      <c r="H84" s="199">
        <f t="shared" ref="H84:I84" si="9">SUM(H75:H83)</f>
        <v>7654</v>
      </c>
      <c r="I84" s="199">
        <f t="shared" si="9"/>
        <v>0</v>
      </c>
    </row>
    <row r="85" spans="1:9" ht="18">
      <c r="A85" s="2"/>
      <c r="B85" s="1"/>
      <c r="C85" s="1"/>
      <c r="D85" s="1"/>
      <c r="E85" s="1"/>
      <c r="F85" s="1"/>
      <c r="G85" s="111"/>
      <c r="H85" s="148"/>
      <c r="I85" s="148"/>
    </row>
    <row r="86" spans="1:9" ht="18.75" customHeight="1">
      <c r="A86" s="249" t="s">
        <v>305</v>
      </c>
      <c r="B86" s="250"/>
      <c r="C86" s="250"/>
      <c r="D86" s="250"/>
      <c r="E86" s="250"/>
      <c r="F86" s="250"/>
      <c r="G86" s="250"/>
      <c r="H86" s="251"/>
      <c r="I86" s="148"/>
    </row>
    <row r="87" spans="1:9" ht="18">
      <c r="A87" s="2"/>
      <c r="B87" s="1"/>
      <c r="C87" s="83" t="s">
        <v>191</v>
      </c>
      <c r="D87" s="84" t="s">
        <v>190</v>
      </c>
      <c r="E87" s="7" t="s">
        <v>6</v>
      </c>
      <c r="F87" s="87">
        <v>1</v>
      </c>
      <c r="G87" s="200">
        <v>666</v>
      </c>
      <c r="H87" s="148">
        <v>666</v>
      </c>
      <c r="I87" s="217">
        <f t="shared" ref="I87:I89" si="10">G87-H87</f>
        <v>0</v>
      </c>
    </row>
    <row r="88" spans="1:9" ht="15.6">
      <c r="A88" s="14">
        <v>53</v>
      </c>
      <c r="B88" s="7"/>
      <c r="C88" s="82" t="s">
        <v>65</v>
      </c>
      <c r="D88" s="80" t="s">
        <v>64</v>
      </c>
      <c r="E88" s="14" t="s">
        <v>6</v>
      </c>
      <c r="F88" s="14">
        <v>1</v>
      </c>
      <c r="G88" s="179">
        <v>780</v>
      </c>
      <c r="H88" s="148">
        <v>780</v>
      </c>
      <c r="I88" s="217">
        <f t="shared" si="10"/>
        <v>0</v>
      </c>
    </row>
    <row r="89" spans="1:9" ht="15.6">
      <c r="A89" s="14">
        <v>54</v>
      </c>
      <c r="B89" s="7"/>
      <c r="C89" s="79" t="s">
        <v>67</v>
      </c>
      <c r="D89" s="81" t="s">
        <v>66</v>
      </c>
      <c r="E89" s="14" t="s">
        <v>6</v>
      </c>
      <c r="F89" s="14">
        <v>1</v>
      </c>
      <c r="G89" s="179">
        <v>800</v>
      </c>
      <c r="H89" s="148">
        <v>533.33000000000004</v>
      </c>
      <c r="I89" s="217">
        <f t="shared" si="10"/>
        <v>266.66999999999996</v>
      </c>
    </row>
    <row r="90" spans="1:9" ht="15.6">
      <c r="A90" s="114"/>
      <c r="B90" s="17"/>
      <c r="C90" s="17"/>
      <c r="D90" s="17"/>
      <c r="E90" s="17"/>
      <c r="F90" s="107">
        <f>SUM(F87:F89)</f>
        <v>3</v>
      </c>
      <c r="G90" s="107">
        <f>SUM(G87:G89)</f>
        <v>2246</v>
      </c>
      <c r="H90" s="107">
        <f t="shared" ref="H90:I90" si="11">SUM(H87:H89)</f>
        <v>1979.33</v>
      </c>
      <c r="I90" s="107">
        <f t="shared" si="11"/>
        <v>266.66999999999996</v>
      </c>
    </row>
    <row r="91" spans="1:9" ht="15.6">
      <c r="A91" s="114"/>
      <c r="B91" s="17"/>
      <c r="C91" s="17"/>
      <c r="D91" s="17"/>
      <c r="E91" s="17"/>
      <c r="F91" s="17"/>
      <c r="G91" s="201"/>
      <c r="H91" s="148"/>
      <c r="I91" s="148"/>
    </row>
    <row r="92" spans="1:9" ht="18.75" customHeight="1">
      <c r="A92" s="252" t="s">
        <v>68</v>
      </c>
      <c r="B92" s="253"/>
      <c r="C92" s="253"/>
      <c r="D92" s="253"/>
      <c r="E92" s="253"/>
      <c r="F92" s="253"/>
      <c r="G92" s="253"/>
      <c r="H92" s="254"/>
      <c r="I92" s="148"/>
    </row>
    <row r="93" spans="1:9" ht="18">
      <c r="A93" s="2"/>
      <c r="B93" s="1"/>
      <c r="C93" s="1"/>
      <c r="D93" s="1"/>
      <c r="E93" s="1"/>
      <c r="F93" s="1"/>
      <c r="G93" s="111"/>
      <c r="H93" s="148"/>
      <c r="I93" s="148"/>
    </row>
    <row r="94" spans="1:9" ht="15.6">
      <c r="A94" s="14">
        <v>55</v>
      </c>
      <c r="B94" s="7"/>
      <c r="C94" s="83" t="s">
        <v>73</v>
      </c>
      <c r="D94" s="84" t="s">
        <v>69</v>
      </c>
      <c r="E94" s="14" t="s">
        <v>6</v>
      </c>
      <c r="F94" s="87">
        <v>1</v>
      </c>
      <c r="G94" s="200">
        <v>25</v>
      </c>
      <c r="H94" s="148">
        <v>25</v>
      </c>
      <c r="I94" s="216">
        <f>G94-H94</f>
        <v>0</v>
      </c>
    </row>
    <row r="95" spans="1:9" ht="15.6">
      <c r="A95" s="14">
        <v>56</v>
      </c>
      <c r="B95" s="7"/>
      <c r="C95" s="83" t="s">
        <v>74</v>
      </c>
      <c r="D95" s="84" t="s">
        <v>70</v>
      </c>
      <c r="E95" s="14" t="s">
        <v>6</v>
      </c>
      <c r="F95" s="87">
        <v>5</v>
      </c>
      <c r="G95" s="200">
        <v>33</v>
      </c>
      <c r="H95" s="148">
        <v>33</v>
      </c>
      <c r="I95" s="216">
        <f t="shared" ref="I95:I139" si="12">G95-H95</f>
        <v>0</v>
      </c>
    </row>
    <row r="96" spans="1:9" ht="15.6">
      <c r="A96" s="14">
        <v>57</v>
      </c>
      <c r="B96" s="7"/>
      <c r="C96" s="83" t="s">
        <v>75</v>
      </c>
      <c r="D96" s="84" t="s">
        <v>71</v>
      </c>
      <c r="E96" s="14" t="s">
        <v>6</v>
      </c>
      <c r="F96" s="87">
        <v>1</v>
      </c>
      <c r="G96" s="200">
        <v>300</v>
      </c>
      <c r="H96" s="148">
        <v>300</v>
      </c>
      <c r="I96" s="216">
        <f t="shared" si="12"/>
        <v>0</v>
      </c>
    </row>
    <row r="97" spans="1:9" ht="15.6">
      <c r="A97" s="14">
        <v>58</v>
      </c>
      <c r="B97" s="7"/>
      <c r="C97" s="83" t="s">
        <v>76</v>
      </c>
      <c r="D97" s="84" t="s">
        <v>72</v>
      </c>
      <c r="E97" s="14" t="s">
        <v>6</v>
      </c>
      <c r="F97" s="87">
        <v>1</v>
      </c>
      <c r="G97" s="200">
        <v>225</v>
      </c>
      <c r="H97" s="148">
        <v>225</v>
      </c>
      <c r="I97" s="216">
        <f t="shared" si="12"/>
        <v>0</v>
      </c>
    </row>
    <row r="98" spans="1:9" ht="15.6">
      <c r="A98" s="14">
        <v>59</v>
      </c>
      <c r="B98" s="7"/>
      <c r="C98" s="85" t="s">
        <v>78</v>
      </c>
      <c r="D98" s="86" t="s">
        <v>77</v>
      </c>
      <c r="E98" s="14" t="s">
        <v>6</v>
      </c>
      <c r="F98" s="88">
        <v>1</v>
      </c>
      <c r="G98" s="202">
        <v>2</v>
      </c>
      <c r="H98" s="148">
        <v>2</v>
      </c>
      <c r="I98" s="216">
        <f t="shared" si="12"/>
        <v>0</v>
      </c>
    </row>
    <row r="99" spans="1:9" ht="15.6">
      <c r="A99" s="14">
        <v>60</v>
      </c>
      <c r="B99" s="7"/>
      <c r="C99" s="85" t="s">
        <v>80</v>
      </c>
      <c r="D99" s="86" t="s">
        <v>79</v>
      </c>
      <c r="E99" s="14" t="s">
        <v>6</v>
      </c>
      <c r="F99" s="88">
        <v>1</v>
      </c>
      <c r="G99" s="202">
        <v>50</v>
      </c>
      <c r="H99" s="148">
        <v>50</v>
      </c>
      <c r="I99" s="216">
        <f t="shared" si="12"/>
        <v>0</v>
      </c>
    </row>
    <row r="100" spans="1:9" ht="15.6">
      <c r="A100" s="14">
        <v>61</v>
      </c>
      <c r="B100" s="7"/>
      <c r="C100" s="85" t="s">
        <v>82</v>
      </c>
      <c r="D100" s="86" t="s">
        <v>81</v>
      </c>
      <c r="E100" s="14" t="s">
        <v>6</v>
      </c>
      <c r="F100" s="88">
        <v>1</v>
      </c>
      <c r="G100" s="202">
        <v>5</v>
      </c>
      <c r="H100" s="148">
        <v>5</v>
      </c>
      <c r="I100" s="216">
        <f t="shared" si="12"/>
        <v>0</v>
      </c>
    </row>
    <row r="101" spans="1:9" ht="15.6">
      <c r="A101" s="14">
        <v>62</v>
      </c>
      <c r="B101" s="7"/>
      <c r="C101" s="85" t="s">
        <v>86</v>
      </c>
      <c r="D101" s="86" t="s">
        <v>83</v>
      </c>
      <c r="E101" s="14" t="s">
        <v>6</v>
      </c>
      <c r="F101" s="89">
        <v>1</v>
      </c>
      <c r="G101" s="203">
        <v>180</v>
      </c>
      <c r="H101" s="148">
        <v>180</v>
      </c>
      <c r="I101" s="216">
        <f t="shared" si="12"/>
        <v>0</v>
      </c>
    </row>
    <row r="102" spans="1:9" ht="15.6">
      <c r="A102" s="14">
        <v>63</v>
      </c>
      <c r="B102" s="7"/>
      <c r="C102" s="85" t="s">
        <v>87</v>
      </c>
      <c r="D102" s="86" t="s">
        <v>84</v>
      </c>
      <c r="E102" s="14" t="s">
        <v>6</v>
      </c>
      <c r="F102" s="89">
        <v>1</v>
      </c>
      <c r="G102" s="203">
        <v>192</v>
      </c>
      <c r="H102" s="148">
        <v>192</v>
      </c>
      <c r="I102" s="216">
        <f t="shared" si="12"/>
        <v>0</v>
      </c>
    </row>
    <row r="103" spans="1:9" ht="15.6">
      <c r="A103" s="14">
        <v>64</v>
      </c>
      <c r="B103" s="7"/>
      <c r="C103" s="85" t="s">
        <v>88</v>
      </c>
      <c r="D103" s="86" t="s">
        <v>85</v>
      </c>
      <c r="E103" s="14" t="s">
        <v>6</v>
      </c>
      <c r="F103" s="89">
        <v>1</v>
      </c>
      <c r="G103" s="203">
        <v>47</v>
      </c>
      <c r="H103" s="148">
        <v>47</v>
      </c>
      <c r="I103" s="216">
        <f t="shared" si="12"/>
        <v>0</v>
      </c>
    </row>
    <row r="104" spans="1:9" ht="15.6">
      <c r="A104" s="14">
        <v>65</v>
      </c>
      <c r="B104" s="7"/>
      <c r="C104" s="85" t="s">
        <v>90</v>
      </c>
      <c r="D104" s="86" t="s">
        <v>89</v>
      </c>
      <c r="E104" s="14" t="s">
        <v>6</v>
      </c>
      <c r="F104" s="88">
        <v>1</v>
      </c>
      <c r="G104" s="202">
        <v>19</v>
      </c>
      <c r="H104" s="148">
        <v>19</v>
      </c>
      <c r="I104" s="216">
        <f t="shared" si="12"/>
        <v>0</v>
      </c>
    </row>
    <row r="105" spans="1:9" ht="15.6">
      <c r="A105" s="14">
        <v>66</v>
      </c>
      <c r="B105" s="7"/>
      <c r="C105" s="85" t="s">
        <v>91</v>
      </c>
      <c r="D105" s="86" t="s">
        <v>79</v>
      </c>
      <c r="E105" s="14" t="s">
        <v>6</v>
      </c>
      <c r="F105" s="88">
        <v>1</v>
      </c>
      <c r="G105" s="202">
        <v>30</v>
      </c>
      <c r="H105" s="148">
        <v>30</v>
      </c>
      <c r="I105" s="216">
        <f t="shared" si="12"/>
        <v>0</v>
      </c>
    </row>
    <row r="106" spans="1:9" ht="15.6">
      <c r="A106" s="14">
        <v>67</v>
      </c>
      <c r="B106" s="7"/>
      <c r="C106" s="83" t="s">
        <v>93</v>
      </c>
      <c r="D106" s="84" t="s">
        <v>92</v>
      </c>
      <c r="E106" s="14" t="s">
        <v>6</v>
      </c>
      <c r="F106" s="88">
        <v>1</v>
      </c>
      <c r="G106" s="202">
        <v>55</v>
      </c>
      <c r="H106" s="148">
        <v>55</v>
      </c>
      <c r="I106" s="216">
        <f t="shared" si="12"/>
        <v>0</v>
      </c>
    </row>
    <row r="107" spans="1:9" ht="15.6">
      <c r="A107" s="14">
        <v>68</v>
      </c>
      <c r="B107" s="7"/>
      <c r="C107" s="83" t="s">
        <v>95</v>
      </c>
      <c r="D107" s="84" t="s">
        <v>94</v>
      </c>
      <c r="E107" s="14" t="s">
        <v>6</v>
      </c>
      <c r="F107" s="88">
        <v>1</v>
      </c>
      <c r="G107" s="202">
        <v>100</v>
      </c>
      <c r="H107" s="148">
        <v>100</v>
      </c>
      <c r="I107" s="216">
        <f t="shared" si="12"/>
        <v>0</v>
      </c>
    </row>
    <row r="108" spans="1:9" ht="15.6">
      <c r="A108" s="14">
        <v>69</v>
      </c>
      <c r="B108" s="7"/>
      <c r="C108" s="83" t="s">
        <v>97</v>
      </c>
      <c r="D108" s="84" t="s">
        <v>96</v>
      </c>
      <c r="E108" s="14" t="s">
        <v>6</v>
      </c>
      <c r="F108" s="88">
        <v>4</v>
      </c>
      <c r="G108" s="202">
        <v>60</v>
      </c>
      <c r="H108" s="148">
        <v>60</v>
      </c>
      <c r="I108" s="216">
        <f t="shared" si="12"/>
        <v>0</v>
      </c>
    </row>
    <row r="109" spans="1:9" ht="15.6">
      <c r="A109" s="14">
        <v>70</v>
      </c>
      <c r="B109" s="7"/>
      <c r="C109" s="83" t="s">
        <v>100</v>
      </c>
      <c r="D109" s="84" t="s">
        <v>98</v>
      </c>
      <c r="E109" s="14" t="s">
        <v>6</v>
      </c>
      <c r="F109" s="87">
        <v>1</v>
      </c>
      <c r="G109" s="200">
        <v>130</v>
      </c>
      <c r="H109" s="148">
        <v>130</v>
      </c>
      <c r="I109" s="216">
        <f t="shared" si="12"/>
        <v>0</v>
      </c>
    </row>
    <row r="110" spans="1:9" ht="15.6">
      <c r="A110" s="14">
        <v>71</v>
      </c>
      <c r="B110" s="7"/>
      <c r="C110" s="83" t="s">
        <v>101</v>
      </c>
      <c r="D110" s="84" t="s">
        <v>99</v>
      </c>
      <c r="E110" s="14" t="s">
        <v>6</v>
      </c>
      <c r="F110" s="87">
        <v>1</v>
      </c>
      <c r="G110" s="200">
        <v>27</v>
      </c>
      <c r="H110" s="148">
        <v>27</v>
      </c>
      <c r="I110" s="216">
        <f t="shared" si="12"/>
        <v>0</v>
      </c>
    </row>
    <row r="111" spans="1:9" ht="15.6">
      <c r="A111" s="14">
        <v>72</v>
      </c>
      <c r="B111" s="7"/>
      <c r="C111" s="83" t="s">
        <v>104</v>
      </c>
      <c r="D111" s="84" t="s">
        <v>102</v>
      </c>
      <c r="E111" s="14" t="s">
        <v>6</v>
      </c>
      <c r="F111" s="87">
        <v>1</v>
      </c>
      <c r="G111" s="200">
        <v>69</v>
      </c>
      <c r="H111" s="148">
        <v>69</v>
      </c>
      <c r="I111" s="216">
        <f t="shared" si="12"/>
        <v>0</v>
      </c>
    </row>
    <row r="112" spans="1:9" ht="15.6">
      <c r="A112" s="14">
        <v>73</v>
      </c>
      <c r="B112" s="7"/>
      <c r="C112" s="85" t="s">
        <v>105</v>
      </c>
      <c r="D112" s="86" t="s">
        <v>103</v>
      </c>
      <c r="E112" s="14" t="s">
        <v>6</v>
      </c>
      <c r="F112" s="90">
        <v>2</v>
      </c>
      <c r="G112" s="203">
        <v>76</v>
      </c>
      <c r="H112" s="148">
        <v>76</v>
      </c>
      <c r="I112" s="216">
        <f t="shared" si="12"/>
        <v>0</v>
      </c>
    </row>
    <row r="113" spans="1:9" ht="15.6">
      <c r="A113" s="14">
        <v>74</v>
      </c>
      <c r="B113" s="7"/>
      <c r="C113" s="83" t="s">
        <v>108</v>
      </c>
      <c r="D113" s="84" t="s">
        <v>106</v>
      </c>
      <c r="E113" s="14" t="s">
        <v>6</v>
      </c>
      <c r="F113" s="87">
        <v>1</v>
      </c>
      <c r="G113" s="200">
        <v>507</v>
      </c>
      <c r="H113" s="148">
        <v>507</v>
      </c>
      <c r="I113" s="216">
        <f t="shared" si="12"/>
        <v>0</v>
      </c>
    </row>
    <row r="114" spans="1:9" ht="15.6">
      <c r="A114" s="14">
        <v>75</v>
      </c>
      <c r="B114" s="7"/>
      <c r="C114" s="83" t="s">
        <v>109</v>
      </c>
      <c r="D114" s="84" t="s">
        <v>107</v>
      </c>
      <c r="E114" s="14" t="s">
        <v>6</v>
      </c>
      <c r="F114" s="87">
        <v>1</v>
      </c>
      <c r="G114" s="200">
        <v>87</v>
      </c>
      <c r="H114" s="148">
        <v>87</v>
      </c>
      <c r="I114" s="216">
        <f t="shared" si="12"/>
        <v>0</v>
      </c>
    </row>
    <row r="115" spans="1:9" ht="15.6">
      <c r="A115" s="14">
        <v>76</v>
      </c>
      <c r="B115" s="7"/>
      <c r="C115" s="83" t="s">
        <v>110</v>
      </c>
      <c r="D115" s="84" t="s">
        <v>99</v>
      </c>
      <c r="E115" s="14" t="s">
        <v>6</v>
      </c>
      <c r="F115" s="87">
        <v>1</v>
      </c>
      <c r="G115" s="200">
        <v>138</v>
      </c>
      <c r="H115" s="148">
        <v>138</v>
      </c>
      <c r="I115" s="216">
        <f t="shared" si="12"/>
        <v>0</v>
      </c>
    </row>
    <row r="116" spans="1:9" ht="15.6">
      <c r="A116" s="14">
        <v>77</v>
      </c>
      <c r="B116" s="7"/>
      <c r="C116" s="83" t="s">
        <v>112</v>
      </c>
      <c r="D116" s="84" t="s">
        <v>111</v>
      </c>
      <c r="E116" s="14" t="s">
        <v>6</v>
      </c>
      <c r="F116" s="88">
        <v>2</v>
      </c>
      <c r="G116" s="202">
        <v>300</v>
      </c>
      <c r="H116" s="148">
        <v>300</v>
      </c>
      <c r="I116" s="216">
        <f t="shared" si="12"/>
        <v>0</v>
      </c>
    </row>
    <row r="117" spans="1:9" ht="15.6">
      <c r="A117" s="14">
        <v>78</v>
      </c>
      <c r="B117" s="7"/>
      <c r="C117" s="83" t="s">
        <v>115</v>
      </c>
      <c r="D117" s="84" t="s">
        <v>12</v>
      </c>
      <c r="E117" s="14" t="s">
        <v>6</v>
      </c>
      <c r="F117" s="87">
        <v>3</v>
      </c>
      <c r="G117" s="200">
        <v>330</v>
      </c>
      <c r="H117" s="148">
        <v>330</v>
      </c>
      <c r="I117" s="216">
        <f t="shared" si="12"/>
        <v>0</v>
      </c>
    </row>
    <row r="118" spans="1:9" ht="15.6">
      <c r="A118" s="14">
        <v>79</v>
      </c>
      <c r="B118" s="7"/>
      <c r="C118" s="83" t="s">
        <v>116</v>
      </c>
      <c r="D118" s="84" t="s">
        <v>113</v>
      </c>
      <c r="E118" s="14" t="s">
        <v>6</v>
      </c>
      <c r="F118" s="87">
        <v>1</v>
      </c>
      <c r="G118" s="200">
        <v>55</v>
      </c>
      <c r="H118" s="148">
        <v>55</v>
      </c>
      <c r="I118" s="216">
        <f t="shared" si="12"/>
        <v>0</v>
      </c>
    </row>
    <row r="119" spans="1:9" ht="31.2">
      <c r="A119" s="14">
        <v>80</v>
      </c>
      <c r="B119" s="7"/>
      <c r="C119" s="83" t="s">
        <v>117</v>
      </c>
      <c r="D119" s="84" t="s">
        <v>114</v>
      </c>
      <c r="E119" s="14" t="s">
        <v>6</v>
      </c>
      <c r="F119" s="87">
        <v>1</v>
      </c>
      <c r="G119" s="200">
        <v>280</v>
      </c>
      <c r="H119" s="216">
        <f>G119</f>
        <v>280</v>
      </c>
      <c r="I119" s="216">
        <f t="shared" si="12"/>
        <v>0</v>
      </c>
    </row>
    <row r="120" spans="1:9" ht="31.2">
      <c r="A120" s="14">
        <v>81</v>
      </c>
      <c r="B120" s="7"/>
      <c r="C120" s="83" t="s">
        <v>119</v>
      </c>
      <c r="D120" s="84" t="s">
        <v>118</v>
      </c>
      <c r="E120" s="14" t="s">
        <v>6</v>
      </c>
      <c r="F120" s="87">
        <v>1</v>
      </c>
      <c r="G120" s="200">
        <v>30</v>
      </c>
      <c r="H120" s="216">
        <f t="shared" ref="H120:H139" si="13">G120</f>
        <v>30</v>
      </c>
      <c r="I120" s="216">
        <f t="shared" si="12"/>
        <v>0</v>
      </c>
    </row>
    <row r="121" spans="1:9" ht="15.6">
      <c r="A121" s="14">
        <v>82</v>
      </c>
      <c r="B121" s="7"/>
      <c r="C121" s="91" t="s">
        <v>129</v>
      </c>
      <c r="D121" s="92" t="s">
        <v>120</v>
      </c>
      <c r="E121" s="14" t="s">
        <v>6</v>
      </c>
      <c r="F121" s="87">
        <v>1</v>
      </c>
      <c r="G121" s="200">
        <v>120</v>
      </c>
      <c r="H121" s="216">
        <f t="shared" si="13"/>
        <v>120</v>
      </c>
      <c r="I121" s="216">
        <f t="shared" si="12"/>
        <v>0</v>
      </c>
    </row>
    <row r="122" spans="1:9" ht="15.6">
      <c r="A122" s="14">
        <v>83</v>
      </c>
      <c r="B122" s="7"/>
      <c r="C122" s="91" t="s">
        <v>130</v>
      </c>
      <c r="D122" s="92" t="s">
        <v>121</v>
      </c>
      <c r="E122" s="14" t="s">
        <v>6</v>
      </c>
      <c r="F122" s="87">
        <v>3</v>
      </c>
      <c r="G122" s="200">
        <v>114</v>
      </c>
      <c r="H122" s="216">
        <f t="shared" si="13"/>
        <v>114</v>
      </c>
      <c r="I122" s="216">
        <f t="shared" si="12"/>
        <v>0</v>
      </c>
    </row>
    <row r="123" spans="1:9" ht="15.6">
      <c r="A123" s="14">
        <v>84</v>
      </c>
      <c r="B123" s="7"/>
      <c r="C123" s="91" t="s">
        <v>131</v>
      </c>
      <c r="D123" s="92" t="s">
        <v>122</v>
      </c>
      <c r="E123" s="14" t="s">
        <v>6</v>
      </c>
      <c r="F123" s="87">
        <v>1</v>
      </c>
      <c r="G123" s="200">
        <v>65</v>
      </c>
      <c r="H123" s="216">
        <f t="shared" si="13"/>
        <v>65</v>
      </c>
      <c r="I123" s="216">
        <f t="shared" si="12"/>
        <v>0</v>
      </c>
    </row>
    <row r="124" spans="1:9" ht="15.6">
      <c r="A124" s="14">
        <v>85</v>
      </c>
      <c r="B124" s="7"/>
      <c r="C124" s="91" t="s">
        <v>132</v>
      </c>
      <c r="D124" s="92" t="s">
        <v>123</v>
      </c>
      <c r="E124" s="14" t="s">
        <v>6</v>
      </c>
      <c r="F124" s="87">
        <v>3</v>
      </c>
      <c r="G124" s="200">
        <v>27</v>
      </c>
      <c r="H124" s="216">
        <f t="shared" si="13"/>
        <v>27</v>
      </c>
      <c r="I124" s="216">
        <f t="shared" si="12"/>
        <v>0</v>
      </c>
    </row>
    <row r="125" spans="1:9" ht="15.6">
      <c r="A125" s="14">
        <v>86</v>
      </c>
      <c r="B125" s="7"/>
      <c r="C125" s="91" t="s">
        <v>133</v>
      </c>
      <c r="D125" s="92" t="s">
        <v>124</v>
      </c>
      <c r="E125" s="14" t="s">
        <v>6</v>
      </c>
      <c r="F125" s="87">
        <v>1</v>
      </c>
      <c r="G125" s="200">
        <v>26</v>
      </c>
      <c r="H125" s="216">
        <f t="shared" si="13"/>
        <v>26</v>
      </c>
      <c r="I125" s="216">
        <f t="shared" si="12"/>
        <v>0</v>
      </c>
    </row>
    <row r="126" spans="1:9" ht="15.6">
      <c r="A126" s="14">
        <v>87</v>
      </c>
      <c r="B126" s="7"/>
      <c r="C126" s="91" t="s">
        <v>134</v>
      </c>
      <c r="D126" s="92" t="s">
        <v>125</v>
      </c>
      <c r="E126" s="14" t="s">
        <v>6</v>
      </c>
      <c r="F126" s="87">
        <v>1</v>
      </c>
      <c r="G126" s="200">
        <v>49</v>
      </c>
      <c r="H126" s="216">
        <f t="shared" si="13"/>
        <v>49</v>
      </c>
      <c r="I126" s="216">
        <f t="shared" si="12"/>
        <v>0</v>
      </c>
    </row>
    <row r="127" spans="1:9" ht="15.6">
      <c r="A127" s="14">
        <v>88</v>
      </c>
      <c r="B127" s="7"/>
      <c r="C127" s="91"/>
      <c r="D127" s="92" t="s">
        <v>126</v>
      </c>
      <c r="E127" s="14" t="s">
        <v>6</v>
      </c>
      <c r="F127" s="87">
        <v>1</v>
      </c>
      <c r="G127" s="200">
        <v>10</v>
      </c>
      <c r="H127" s="216">
        <f t="shared" si="13"/>
        <v>10</v>
      </c>
      <c r="I127" s="216">
        <f t="shared" si="12"/>
        <v>0</v>
      </c>
    </row>
    <row r="128" spans="1:9" ht="15.6">
      <c r="A128" s="14">
        <v>89</v>
      </c>
      <c r="B128" s="7"/>
      <c r="C128" s="91" t="s">
        <v>135</v>
      </c>
      <c r="D128" s="92" t="s">
        <v>127</v>
      </c>
      <c r="E128" s="14" t="s">
        <v>6</v>
      </c>
      <c r="F128" s="87">
        <v>1</v>
      </c>
      <c r="G128" s="200">
        <v>10</v>
      </c>
      <c r="H128" s="216">
        <f t="shared" si="13"/>
        <v>10</v>
      </c>
      <c r="I128" s="216">
        <f t="shared" si="12"/>
        <v>0</v>
      </c>
    </row>
    <row r="129" spans="1:9" ht="15.6">
      <c r="A129" s="14">
        <v>90</v>
      </c>
      <c r="B129" s="7"/>
      <c r="C129" s="91" t="s">
        <v>136</v>
      </c>
      <c r="D129" s="92" t="s">
        <v>123</v>
      </c>
      <c r="E129" s="14" t="s">
        <v>6</v>
      </c>
      <c r="F129" s="87">
        <v>1</v>
      </c>
      <c r="G129" s="200">
        <v>20</v>
      </c>
      <c r="H129" s="216">
        <f t="shared" si="13"/>
        <v>20</v>
      </c>
      <c r="I129" s="216">
        <f t="shared" si="12"/>
        <v>0</v>
      </c>
    </row>
    <row r="130" spans="1:9" ht="15.6">
      <c r="A130" s="14">
        <v>91</v>
      </c>
      <c r="B130" s="7"/>
      <c r="C130" s="91" t="s">
        <v>137</v>
      </c>
      <c r="D130" s="92" t="s">
        <v>128</v>
      </c>
      <c r="E130" s="14" t="s">
        <v>6</v>
      </c>
      <c r="F130" s="87">
        <v>1</v>
      </c>
      <c r="G130" s="200">
        <v>47</v>
      </c>
      <c r="H130" s="216">
        <f t="shared" si="13"/>
        <v>47</v>
      </c>
      <c r="I130" s="216">
        <f t="shared" si="12"/>
        <v>0</v>
      </c>
    </row>
    <row r="131" spans="1:9" ht="15.6">
      <c r="A131" s="14">
        <v>92</v>
      </c>
      <c r="B131" s="7"/>
      <c r="C131" s="91" t="s">
        <v>140</v>
      </c>
      <c r="D131" s="92" t="s">
        <v>138</v>
      </c>
      <c r="E131" s="14" t="s">
        <v>6</v>
      </c>
      <c r="F131" s="88">
        <v>1</v>
      </c>
      <c r="G131" s="202">
        <v>26</v>
      </c>
      <c r="H131" s="216">
        <f t="shared" si="13"/>
        <v>26</v>
      </c>
      <c r="I131" s="216">
        <f t="shared" si="12"/>
        <v>0</v>
      </c>
    </row>
    <row r="132" spans="1:9" ht="15.6">
      <c r="A132" s="14">
        <v>93</v>
      </c>
      <c r="B132" s="7"/>
      <c r="C132" s="91" t="s">
        <v>141</v>
      </c>
      <c r="D132" s="92" t="s">
        <v>139</v>
      </c>
      <c r="E132" s="14" t="s">
        <v>6</v>
      </c>
      <c r="F132" s="88">
        <v>1</v>
      </c>
      <c r="G132" s="202">
        <v>84</v>
      </c>
      <c r="H132" s="216">
        <f t="shared" si="13"/>
        <v>84</v>
      </c>
      <c r="I132" s="216">
        <f t="shared" si="12"/>
        <v>0</v>
      </c>
    </row>
    <row r="133" spans="1:9" ht="15.6">
      <c r="A133" s="14">
        <v>94</v>
      </c>
      <c r="B133" s="7"/>
      <c r="C133" s="91" t="s">
        <v>143</v>
      </c>
      <c r="D133" s="92" t="s">
        <v>142</v>
      </c>
      <c r="E133" s="14" t="s">
        <v>6</v>
      </c>
      <c r="F133" s="87">
        <v>1</v>
      </c>
      <c r="G133" s="200">
        <v>150</v>
      </c>
      <c r="H133" s="216">
        <f t="shared" si="13"/>
        <v>150</v>
      </c>
      <c r="I133" s="216">
        <f t="shared" si="12"/>
        <v>0</v>
      </c>
    </row>
    <row r="134" spans="1:9" ht="15.6">
      <c r="A134" s="14">
        <v>95</v>
      </c>
      <c r="B134" s="7"/>
      <c r="C134" s="91" t="s">
        <v>144</v>
      </c>
      <c r="D134" s="92" t="s">
        <v>139</v>
      </c>
      <c r="E134" s="14" t="s">
        <v>6</v>
      </c>
      <c r="F134" s="87">
        <v>1</v>
      </c>
      <c r="G134" s="200">
        <v>55</v>
      </c>
      <c r="H134" s="216">
        <f t="shared" si="13"/>
        <v>55</v>
      </c>
      <c r="I134" s="216">
        <f t="shared" si="12"/>
        <v>0</v>
      </c>
    </row>
    <row r="135" spans="1:9" ht="15.6">
      <c r="A135" s="14">
        <v>96</v>
      </c>
      <c r="B135" s="7"/>
      <c r="C135" s="93" t="s">
        <v>147</v>
      </c>
      <c r="D135" s="94" t="s">
        <v>145</v>
      </c>
      <c r="E135" s="14" t="s">
        <v>6</v>
      </c>
      <c r="F135" s="90">
        <v>1</v>
      </c>
      <c r="G135" s="203">
        <v>1025</v>
      </c>
      <c r="H135" s="216">
        <f t="shared" si="13"/>
        <v>1025</v>
      </c>
      <c r="I135" s="216">
        <f t="shared" si="12"/>
        <v>0</v>
      </c>
    </row>
    <row r="136" spans="1:9" ht="15.6">
      <c r="A136" s="14">
        <v>97</v>
      </c>
      <c r="B136" s="7"/>
      <c r="C136" s="93" t="s">
        <v>148</v>
      </c>
      <c r="D136" s="94" t="s">
        <v>121</v>
      </c>
      <c r="E136" s="14" t="s">
        <v>6</v>
      </c>
      <c r="F136" s="90">
        <v>1</v>
      </c>
      <c r="G136" s="203">
        <v>68</v>
      </c>
      <c r="H136" s="216">
        <f t="shared" si="13"/>
        <v>68</v>
      </c>
      <c r="I136" s="216">
        <f t="shared" si="12"/>
        <v>0</v>
      </c>
    </row>
    <row r="137" spans="1:9" ht="15.6">
      <c r="A137" s="14">
        <v>98</v>
      </c>
      <c r="B137" s="7"/>
      <c r="C137" s="93" t="s">
        <v>149</v>
      </c>
      <c r="D137" s="94" t="s">
        <v>121</v>
      </c>
      <c r="E137" s="14" t="s">
        <v>6</v>
      </c>
      <c r="F137" s="90">
        <v>1</v>
      </c>
      <c r="G137" s="203">
        <v>62</v>
      </c>
      <c r="H137" s="216">
        <f t="shared" si="13"/>
        <v>62</v>
      </c>
      <c r="I137" s="216">
        <f t="shared" si="12"/>
        <v>0</v>
      </c>
    </row>
    <row r="138" spans="1:9" ht="15.6">
      <c r="A138" s="14">
        <v>99</v>
      </c>
      <c r="B138" s="7"/>
      <c r="C138" s="93" t="s">
        <v>150</v>
      </c>
      <c r="D138" s="94" t="s">
        <v>121</v>
      </c>
      <c r="E138" s="14" t="s">
        <v>6</v>
      </c>
      <c r="F138" s="90">
        <v>1</v>
      </c>
      <c r="G138" s="203">
        <v>28</v>
      </c>
      <c r="H138" s="216">
        <f t="shared" si="13"/>
        <v>28</v>
      </c>
      <c r="I138" s="216">
        <f t="shared" si="12"/>
        <v>0</v>
      </c>
    </row>
    <row r="139" spans="1:9" ht="15.6">
      <c r="A139" s="14">
        <v>100</v>
      </c>
      <c r="B139" s="7"/>
      <c r="C139" s="93" t="s">
        <v>151</v>
      </c>
      <c r="D139" s="94" t="s">
        <v>146</v>
      </c>
      <c r="E139" s="14" t="s">
        <v>6</v>
      </c>
      <c r="F139" s="90">
        <v>1</v>
      </c>
      <c r="G139" s="203">
        <v>30</v>
      </c>
      <c r="H139" s="216">
        <f t="shared" si="13"/>
        <v>30</v>
      </c>
      <c r="I139" s="216">
        <f t="shared" si="12"/>
        <v>0</v>
      </c>
    </row>
    <row r="140" spans="1:9" ht="15.6">
      <c r="A140" s="14"/>
      <c r="B140" s="7"/>
      <c r="C140" s="7"/>
      <c r="D140" s="7"/>
      <c r="E140" s="7"/>
      <c r="F140" s="95">
        <f>SUM(F94:F139)</f>
        <v>61</v>
      </c>
      <c r="G140" s="204">
        <f>SUM(G94:G139)</f>
        <v>5368</v>
      </c>
      <c r="H140" s="204">
        <f t="shared" ref="H140:I140" si="14">SUM(H94:H139)</f>
        <v>5368</v>
      </c>
      <c r="I140" s="95">
        <f t="shared" si="14"/>
        <v>0</v>
      </c>
    </row>
    <row r="141" spans="1:9" ht="40.5" customHeight="1">
      <c r="A141" s="255" t="s">
        <v>152</v>
      </c>
      <c r="B141" s="256"/>
      <c r="C141" s="257"/>
      <c r="D141" s="7"/>
      <c r="E141" s="7"/>
      <c r="F141" s="95">
        <f>F84+F90+F140</f>
        <v>73</v>
      </c>
      <c r="G141" s="95">
        <f t="shared" ref="G141:I141" si="15">G84+G90+G140</f>
        <v>15268</v>
      </c>
      <c r="H141" s="95">
        <f t="shared" si="15"/>
        <v>15001.33</v>
      </c>
      <c r="I141" s="95">
        <f t="shared" si="15"/>
        <v>266.66999999999996</v>
      </c>
    </row>
    <row r="142" spans="1:9" ht="18.75" customHeight="1">
      <c r="A142" s="258" t="s">
        <v>153</v>
      </c>
      <c r="B142" s="259"/>
      <c r="C142" s="259"/>
      <c r="D142" s="259"/>
      <c r="E142" s="259"/>
      <c r="F142" s="259"/>
      <c r="G142" s="259"/>
      <c r="H142" s="260"/>
      <c r="I142" s="148"/>
    </row>
    <row r="143" spans="1:9" ht="15.6">
      <c r="A143" s="14"/>
      <c r="B143" s="7"/>
      <c r="C143" s="7"/>
      <c r="D143" s="7"/>
      <c r="E143" s="7"/>
      <c r="F143" s="7"/>
      <c r="G143" s="197"/>
      <c r="H143" s="148"/>
      <c r="I143" s="148"/>
    </row>
    <row r="144" spans="1:9" ht="18.600000000000001">
      <c r="A144" s="14">
        <v>101</v>
      </c>
      <c r="B144" s="14"/>
      <c r="C144" s="96">
        <v>10640016</v>
      </c>
      <c r="D144" s="97" t="s">
        <v>154</v>
      </c>
      <c r="E144" s="14" t="s">
        <v>6</v>
      </c>
      <c r="F144" s="98">
        <v>1</v>
      </c>
      <c r="G144" s="205">
        <v>1180</v>
      </c>
      <c r="H144" s="211">
        <v>1180</v>
      </c>
      <c r="I144" s="212">
        <f>G144-H144</f>
        <v>0</v>
      </c>
    </row>
    <row r="145" spans="1:9" ht="18.600000000000001">
      <c r="A145" s="14">
        <v>102</v>
      </c>
      <c r="B145" s="14"/>
      <c r="C145" s="96">
        <v>10640017</v>
      </c>
      <c r="D145" s="97" t="s">
        <v>154</v>
      </c>
      <c r="E145" s="14" t="s">
        <v>6</v>
      </c>
      <c r="F145" s="98">
        <v>1</v>
      </c>
      <c r="G145" s="205">
        <v>710</v>
      </c>
      <c r="H145" s="211">
        <v>710</v>
      </c>
      <c r="I145" s="212">
        <f>G145-H145</f>
        <v>0</v>
      </c>
    </row>
    <row r="146" spans="1:9" ht="15.6">
      <c r="A146" s="14"/>
      <c r="B146" s="14"/>
      <c r="C146" s="14"/>
      <c r="D146" s="14"/>
      <c r="E146" s="14"/>
      <c r="F146" s="16">
        <f>SUM(F144:F145)</f>
        <v>2</v>
      </c>
      <c r="G146" s="182">
        <f>SUM(G144:G145)</f>
        <v>1890</v>
      </c>
      <c r="H146" s="182">
        <f t="shared" ref="H146:I146" si="16">SUM(H144:H145)</f>
        <v>1890</v>
      </c>
      <c r="I146" s="182">
        <f t="shared" si="16"/>
        <v>0</v>
      </c>
    </row>
    <row r="147" spans="1:9" ht="18.75" customHeight="1">
      <c r="A147" s="261" t="s">
        <v>155</v>
      </c>
      <c r="B147" s="262"/>
      <c r="C147" s="262"/>
      <c r="D147" s="262"/>
      <c r="E147" s="262"/>
      <c r="F147" s="262"/>
      <c r="G147" s="262"/>
      <c r="H147" s="263"/>
      <c r="I147" s="148"/>
    </row>
    <row r="148" spans="1:9" ht="17.399999999999999">
      <c r="A148" s="14"/>
      <c r="B148" s="1"/>
      <c r="C148" s="1"/>
      <c r="D148" s="1"/>
      <c r="E148" s="1"/>
      <c r="F148" s="1"/>
      <c r="G148" s="111"/>
      <c r="H148" s="148"/>
      <c r="I148" s="148"/>
    </row>
    <row r="149" spans="1:9" ht="15.6">
      <c r="A149" s="14">
        <v>103</v>
      </c>
      <c r="B149" s="14"/>
      <c r="C149" s="99">
        <v>1136092</v>
      </c>
      <c r="D149" s="99" t="s">
        <v>156</v>
      </c>
      <c r="E149" s="14" t="s">
        <v>157</v>
      </c>
      <c r="F149" s="14">
        <v>25</v>
      </c>
      <c r="G149" s="206">
        <v>434.07</v>
      </c>
      <c r="H149" s="148">
        <v>434.07</v>
      </c>
      <c r="I149" s="149">
        <f>G149-H149</f>
        <v>0</v>
      </c>
    </row>
    <row r="150" spans="1:9" ht="17.399999999999999">
      <c r="A150" s="14"/>
      <c r="B150" s="1"/>
      <c r="C150" s="1"/>
      <c r="D150" s="1"/>
      <c r="E150" s="1"/>
      <c r="F150" s="1">
        <f>SUM(F149)</f>
        <v>25</v>
      </c>
      <c r="G150" s="111">
        <f>SUM(G149)</f>
        <v>434.07</v>
      </c>
      <c r="H150" s="231">
        <f t="shared" ref="H150:I150" si="17">SUM(H149)</f>
        <v>434.07</v>
      </c>
      <c r="I150" s="231">
        <f t="shared" si="17"/>
        <v>0</v>
      </c>
    </row>
    <row r="151" spans="1:9" ht="27" customHeight="1">
      <c r="A151" s="261" t="s">
        <v>158</v>
      </c>
      <c r="B151" s="262"/>
      <c r="C151" s="262"/>
      <c r="D151" s="262"/>
      <c r="E151" s="262"/>
      <c r="F151" s="262"/>
      <c r="G151" s="262"/>
      <c r="H151" s="263"/>
      <c r="I151" s="148"/>
    </row>
    <row r="152" spans="1:9" ht="17.399999999999999">
      <c r="A152" s="14"/>
      <c r="B152" s="1"/>
      <c r="C152" s="1"/>
      <c r="D152" s="1"/>
      <c r="E152" s="1"/>
      <c r="F152" s="1"/>
      <c r="G152" s="111"/>
      <c r="H152" s="148"/>
      <c r="I152" s="148"/>
    </row>
    <row r="153" spans="1:9" ht="15.6">
      <c r="A153" s="14">
        <v>104</v>
      </c>
      <c r="B153" s="7"/>
      <c r="C153" s="100">
        <v>11137001</v>
      </c>
      <c r="D153" s="101" t="s">
        <v>159</v>
      </c>
      <c r="E153" s="14" t="s">
        <v>6</v>
      </c>
      <c r="F153" s="100">
        <v>1</v>
      </c>
      <c r="G153" s="207">
        <v>269</v>
      </c>
      <c r="H153" s="207">
        <v>269</v>
      </c>
      <c r="I153" s="149">
        <f>G153-H153</f>
        <v>0</v>
      </c>
    </row>
    <row r="154" spans="1:9" ht="15.6">
      <c r="A154" s="14">
        <v>105</v>
      </c>
      <c r="B154" s="7"/>
      <c r="C154" s="100" t="s">
        <v>162</v>
      </c>
      <c r="D154" s="101" t="s">
        <v>160</v>
      </c>
      <c r="E154" s="14" t="s">
        <v>6</v>
      </c>
      <c r="F154" s="100">
        <v>4</v>
      </c>
      <c r="G154" s="207">
        <v>221.62</v>
      </c>
      <c r="H154" s="207">
        <v>221.62</v>
      </c>
      <c r="I154" s="149">
        <f t="shared" ref="I154:I172" si="18">G154-H154</f>
        <v>0</v>
      </c>
    </row>
    <row r="155" spans="1:9" ht="15.6">
      <c r="A155" s="14">
        <v>106</v>
      </c>
      <c r="B155" s="7"/>
      <c r="C155" s="100" t="s">
        <v>163</v>
      </c>
      <c r="D155" s="101" t="s">
        <v>161</v>
      </c>
      <c r="E155" s="14" t="s">
        <v>6</v>
      </c>
      <c r="F155" s="100">
        <v>2</v>
      </c>
      <c r="G155" s="207">
        <v>48.01</v>
      </c>
      <c r="H155" s="207">
        <v>48.01</v>
      </c>
      <c r="I155" s="149">
        <f t="shared" si="18"/>
        <v>0</v>
      </c>
    </row>
    <row r="156" spans="1:9" ht="15.6">
      <c r="A156" s="14">
        <v>107</v>
      </c>
      <c r="B156" s="7"/>
      <c r="C156" s="100">
        <v>11136011</v>
      </c>
      <c r="D156" s="101" t="s">
        <v>164</v>
      </c>
      <c r="E156" s="14" t="s">
        <v>6</v>
      </c>
      <c r="F156" s="7">
        <v>1</v>
      </c>
      <c r="G156" s="182">
        <v>8.5299999999999994</v>
      </c>
      <c r="H156" s="182">
        <v>8.5299999999999994</v>
      </c>
      <c r="I156" s="149">
        <f t="shared" si="18"/>
        <v>0</v>
      </c>
    </row>
    <row r="157" spans="1:9" ht="15.6">
      <c r="A157" s="14">
        <v>108</v>
      </c>
      <c r="B157" s="61"/>
      <c r="C157" s="100">
        <v>11137002</v>
      </c>
      <c r="D157" s="101" t="s">
        <v>165</v>
      </c>
      <c r="E157" s="14" t="s">
        <v>6</v>
      </c>
      <c r="F157" s="100">
        <v>1</v>
      </c>
      <c r="G157" s="207">
        <v>150</v>
      </c>
      <c r="H157" s="207">
        <v>150</v>
      </c>
      <c r="I157" s="149">
        <f t="shared" si="18"/>
        <v>0</v>
      </c>
    </row>
    <row r="158" spans="1:9" ht="15.6">
      <c r="A158" s="14">
        <v>109</v>
      </c>
      <c r="B158" s="61"/>
      <c r="C158" s="100" t="s">
        <v>167</v>
      </c>
      <c r="D158" s="101" t="s">
        <v>166</v>
      </c>
      <c r="E158" s="14" t="s">
        <v>6</v>
      </c>
      <c r="F158" s="100">
        <v>2</v>
      </c>
      <c r="G158" s="207">
        <v>60.28</v>
      </c>
      <c r="H158" s="207">
        <v>60.28</v>
      </c>
      <c r="I158" s="149">
        <f t="shared" si="18"/>
        <v>0</v>
      </c>
    </row>
    <row r="159" spans="1:9" ht="15.6">
      <c r="A159" s="14">
        <v>110</v>
      </c>
      <c r="B159" s="61"/>
      <c r="C159" s="100">
        <v>11136020</v>
      </c>
      <c r="D159" s="101" t="s">
        <v>168</v>
      </c>
      <c r="E159" s="14" t="s">
        <v>6</v>
      </c>
      <c r="F159" s="100">
        <v>1</v>
      </c>
      <c r="G159" s="207">
        <v>31</v>
      </c>
      <c r="H159" s="207">
        <v>31</v>
      </c>
      <c r="I159" s="149">
        <f t="shared" si="18"/>
        <v>0</v>
      </c>
    </row>
    <row r="160" spans="1:9" ht="15.6">
      <c r="A160" s="14">
        <v>111</v>
      </c>
      <c r="B160" s="61"/>
      <c r="C160" s="100" t="s">
        <v>169</v>
      </c>
      <c r="D160" s="101" t="s">
        <v>70</v>
      </c>
      <c r="E160" s="14" t="s">
        <v>6</v>
      </c>
      <c r="F160" s="100">
        <v>8</v>
      </c>
      <c r="G160" s="207">
        <v>182.48</v>
      </c>
      <c r="H160" s="207">
        <v>182.48</v>
      </c>
      <c r="I160" s="149">
        <f t="shared" si="18"/>
        <v>0</v>
      </c>
    </row>
    <row r="161" spans="1:9" ht="15.6">
      <c r="A161" s="14">
        <v>112</v>
      </c>
      <c r="B161" s="61"/>
      <c r="C161" s="100" t="s">
        <v>174</v>
      </c>
      <c r="D161" s="101" t="s">
        <v>170</v>
      </c>
      <c r="E161" s="14" t="s">
        <v>6</v>
      </c>
      <c r="F161" s="100">
        <v>2</v>
      </c>
      <c r="G161" s="207">
        <f>475+595</f>
        <v>1070</v>
      </c>
      <c r="H161" s="207">
        <f>475+595</f>
        <v>1070</v>
      </c>
      <c r="I161" s="149">
        <f t="shared" si="18"/>
        <v>0</v>
      </c>
    </row>
    <row r="162" spans="1:9" ht="15.6">
      <c r="A162" s="14">
        <v>113</v>
      </c>
      <c r="B162" s="61"/>
      <c r="C162" s="100">
        <v>11136029</v>
      </c>
      <c r="D162" s="101" t="s">
        <v>171</v>
      </c>
      <c r="E162" s="14" t="s">
        <v>6</v>
      </c>
      <c r="F162" s="100">
        <v>1</v>
      </c>
      <c r="G162" s="207">
        <v>14</v>
      </c>
      <c r="H162" s="207">
        <v>14</v>
      </c>
      <c r="I162" s="149">
        <f t="shared" si="18"/>
        <v>0</v>
      </c>
    </row>
    <row r="163" spans="1:9" ht="15.6">
      <c r="A163" s="14">
        <v>114</v>
      </c>
      <c r="B163" s="61"/>
      <c r="C163" s="100" t="s">
        <v>175</v>
      </c>
      <c r="D163" s="101" t="s">
        <v>172</v>
      </c>
      <c r="E163" s="14" t="s">
        <v>6</v>
      </c>
      <c r="F163" s="100">
        <v>3</v>
      </c>
      <c r="G163" s="207">
        <v>335</v>
      </c>
      <c r="H163" s="207">
        <v>335</v>
      </c>
      <c r="I163" s="149">
        <f t="shared" si="18"/>
        <v>0</v>
      </c>
    </row>
    <row r="164" spans="1:9" ht="15.6">
      <c r="A164" s="14">
        <v>115</v>
      </c>
      <c r="B164" s="102"/>
      <c r="C164" s="100" t="s">
        <v>176</v>
      </c>
      <c r="D164" s="101" t="s">
        <v>173</v>
      </c>
      <c r="E164" s="14" t="s">
        <v>6</v>
      </c>
      <c r="F164" s="100">
        <v>3</v>
      </c>
      <c r="G164" s="207">
        <v>199.02</v>
      </c>
      <c r="H164" s="207">
        <v>199.02</v>
      </c>
      <c r="I164" s="149">
        <f t="shared" si="18"/>
        <v>0</v>
      </c>
    </row>
    <row r="165" spans="1:9" ht="15.6">
      <c r="A165" s="14"/>
      <c r="B165" s="102"/>
      <c r="C165" s="213">
        <v>11137012</v>
      </c>
      <c r="D165" s="214" t="s">
        <v>296</v>
      </c>
      <c r="E165" s="14" t="s">
        <v>6</v>
      </c>
      <c r="F165" s="100">
        <v>1</v>
      </c>
      <c r="G165" s="207">
        <v>135.09</v>
      </c>
      <c r="H165" s="207">
        <v>135.09</v>
      </c>
      <c r="I165" s="149">
        <f t="shared" si="18"/>
        <v>0</v>
      </c>
    </row>
    <row r="166" spans="1:9" ht="15.6">
      <c r="A166" s="14">
        <v>116</v>
      </c>
      <c r="B166" s="103"/>
      <c r="C166" s="100" t="s">
        <v>178</v>
      </c>
      <c r="D166" s="101" t="s">
        <v>177</v>
      </c>
      <c r="E166" s="14" t="s">
        <v>6</v>
      </c>
      <c r="F166" s="100">
        <v>4</v>
      </c>
      <c r="G166" s="207">
        <v>385</v>
      </c>
      <c r="H166" s="207">
        <v>385</v>
      </c>
      <c r="I166" s="149">
        <f t="shared" si="18"/>
        <v>0</v>
      </c>
    </row>
    <row r="167" spans="1:9" ht="15.6">
      <c r="A167" s="14">
        <v>117</v>
      </c>
      <c r="B167" s="103"/>
      <c r="C167" s="100" t="s">
        <v>180</v>
      </c>
      <c r="D167" s="101" t="s">
        <v>179</v>
      </c>
      <c r="E167" s="14" t="s">
        <v>6</v>
      </c>
      <c r="F167" s="100">
        <v>3</v>
      </c>
      <c r="G167" s="207">
        <v>277.91000000000003</v>
      </c>
      <c r="H167" s="207">
        <v>277.91000000000003</v>
      </c>
      <c r="I167" s="149">
        <f t="shared" si="18"/>
        <v>0</v>
      </c>
    </row>
    <row r="168" spans="1:9" ht="15.6">
      <c r="A168" s="14">
        <v>118</v>
      </c>
      <c r="B168" s="103"/>
      <c r="C168" s="100">
        <v>11137024</v>
      </c>
      <c r="D168" s="101" t="s">
        <v>181</v>
      </c>
      <c r="E168" s="14" t="s">
        <v>6</v>
      </c>
      <c r="F168" s="102">
        <v>1</v>
      </c>
      <c r="G168" s="208">
        <v>998</v>
      </c>
      <c r="H168" s="208">
        <v>998</v>
      </c>
      <c r="I168" s="149">
        <f t="shared" si="18"/>
        <v>0</v>
      </c>
    </row>
    <row r="169" spans="1:9" ht="15.6">
      <c r="A169" s="14">
        <v>119</v>
      </c>
      <c r="B169" s="103"/>
      <c r="C169" s="100" t="s">
        <v>185</v>
      </c>
      <c r="D169" s="101" t="s">
        <v>182</v>
      </c>
      <c r="E169" s="14" t="s">
        <v>6</v>
      </c>
      <c r="F169" s="100">
        <v>4</v>
      </c>
      <c r="G169" s="207">
        <v>557.5</v>
      </c>
      <c r="H169" s="207">
        <v>557.5</v>
      </c>
      <c r="I169" s="149">
        <f t="shared" si="18"/>
        <v>0</v>
      </c>
    </row>
    <row r="170" spans="1:9" ht="15.6">
      <c r="A170" s="14">
        <v>120</v>
      </c>
      <c r="B170" s="103"/>
      <c r="C170" s="100">
        <v>11136105</v>
      </c>
      <c r="D170" s="101" t="s">
        <v>183</v>
      </c>
      <c r="E170" s="14" t="s">
        <v>6</v>
      </c>
      <c r="F170" s="100">
        <v>1</v>
      </c>
      <c r="G170" s="207">
        <v>90</v>
      </c>
      <c r="H170" s="207">
        <v>90</v>
      </c>
      <c r="I170" s="149">
        <f t="shared" si="18"/>
        <v>0</v>
      </c>
    </row>
    <row r="171" spans="1:9" ht="15.6">
      <c r="A171" s="14">
        <v>121</v>
      </c>
      <c r="B171" s="103"/>
      <c r="C171" s="100" t="s">
        <v>186</v>
      </c>
      <c r="D171" s="101" t="s">
        <v>184</v>
      </c>
      <c r="E171" s="14" t="s">
        <v>6</v>
      </c>
      <c r="F171" s="100">
        <v>2</v>
      </c>
      <c r="G171" s="207">
        <v>72.5</v>
      </c>
      <c r="H171" s="207">
        <v>72.5</v>
      </c>
      <c r="I171" s="149">
        <f t="shared" si="18"/>
        <v>0</v>
      </c>
    </row>
    <row r="172" spans="1:9" ht="15.6">
      <c r="A172" s="14">
        <v>122</v>
      </c>
      <c r="B172" s="103"/>
      <c r="C172" s="100">
        <v>11137034</v>
      </c>
      <c r="D172" s="101" t="s">
        <v>187</v>
      </c>
      <c r="E172" s="14" t="s">
        <v>6</v>
      </c>
      <c r="F172" s="100">
        <v>3</v>
      </c>
      <c r="G172" s="207">
        <v>315</v>
      </c>
      <c r="H172" s="207">
        <v>315</v>
      </c>
      <c r="I172" s="149">
        <f t="shared" si="18"/>
        <v>0</v>
      </c>
    </row>
    <row r="173" spans="1:9" ht="15.6">
      <c r="A173" s="103"/>
      <c r="B173" s="103"/>
      <c r="C173" s="103"/>
      <c r="D173" s="103"/>
      <c r="E173" s="103"/>
      <c r="F173" s="104">
        <f>SUM(F153:F172)</f>
        <v>48</v>
      </c>
      <c r="G173" s="209">
        <f>SUM(G153:G172)</f>
        <v>5419.9400000000005</v>
      </c>
      <c r="H173" s="209">
        <f t="shared" ref="H173:I173" si="19">SUM(H153:H172)</f>
        <v>5419.9400000000005</v>
      </c>
      <c r="I173" s="209">
        <f t="shared" si="19"/>
        <v>0</v>
      </c>
    </row>
    <row r="174" spans="1:9" ht="24.75" customHeight="1">
      <c r="A174" s="255" t="s">
        <v>188</v>
      </c>
      <c r="B174" s="256"/>
      <c r="C174" s="257"/>
      <c r="D174" s="103"/>
      <c r="E174" s="103"/>
      <c r="F174" s="105">
        <f>F146+F150+F173</f>
        <v>75</v>
      </c>
      <c r="G174" s="105">
        <f t="shared" ref="G174:I174" si="20">G146+G150+G173</f>
        <v>7744.01</v>
      </c>
      <c r="H174" s="105">
        <f t="shared" si="20"/>
        <v>7744.01</v>
      </c>
      <c r="I174" s="105">
        <f t="shared" si="20"/>
        <v>0</v>
      </c>
    </row>
    <row r="175" spans="1:9" ht="40.5" customHeight="1">
      <c r="A175" s="255" t="s">
        <v>189</v>
      </c>
      <c r="B175" s="256"/>
      <c r="C175" s="257"/>
      <c r="D175" s="103"/>
      <c r="E175" s="103"/>
      <c r="F175" s="106">
        <f>F72+F141+F174</f>
        <v>387</v>
      </c>
      <c r="G175" s="210">
        <f>G72+G141+G174</f>
        <v>66034.53</v>
      </c>
      <c r="H175" s="210">
        <f t="shared" ref="H175:I175" si="21">H72+H141+H174</f>
        <v>54404.670000000006</v>
      </c>
      <c r="I175" s="106">
        <f t="shared" si="21"/>
        <v>11629.86</v>
      </c>
    </row>
  </sheetData>
  <mergeCells count="32">
    <mergeCell ref="G1:I1"/>
    <mergeCell ref="G2:I2"/>
    <mergeCell ref="G3:I3"/>
    <mergeCell ref="G4:I4"/>
    <mergeCell ref="A73:I73"/>
    <mergeCell ref="A55:H55"/>
    <mergeCell ref="A63:H63"/>
    <mergeCell ref="A11:G11"/>
    <mergeCell ref="A72:C72"/>
    <mergeCell ref="A16:H16"/>
    <mergeCell ref="A28:H28"/>
    <mergeCell ref="F9:F10"/>
    <mergeCell ref="A5:I5"/>
    <mergeCell ref="A6:I6"/>
    <mergeCell ref="A7:I7"/>
    <mergeCell ref="A8:I8"/>
    <mergeCell ref="A86:H86"/>
    <mergeCell ref="A92:H92"/>
    <mergeCell ref="A174:C174"/>
    <mergeCell ref="A175:C175"/>
    <mergeCell ref="A141:C141"/>
    <mergeCell ref="A142:H142"/>
    <mergeCell ref="A147:H147"/>
    <mergeCell ref="A151:H151"/>
    <mergeCell ref="H9:H10"/>
    <mergeCell ref="I9:I10"/>
    <mergeCell ref="G9:G10"/>
    <mergeCell ref="B9:B10"/>
    <mergeCell ref="A9:A10"/>
    <mergeCell ref="C9:C10"/>
    <mergeCell ref="D9:D10"/>
    <mergeCell ref="E9:E10"/>
  </mergeCells>
  <pageMargins left="0.7" right="0.7" top="0.75" bottom="0.75" header="0.3" footer="0.3"/>
  <pageSetup paperSize="9" scale="53" orientation="portrait" r:id="rId1"/>
  <rowBreaks count="2" manualBreakCount="2">
    <brk id="72" max="16383" man="1"/>
    <brk id="1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71"/>
  <sheetViews>
    <sheetView view="pageBreakPreview" zoomScale="60" workbookViewId="0">
      <selection activeCell="F3" sqref="F3:I4"/>
    </sheetView>
  </sheetViews>
  <sheetFormatPr defaultRowHeight="14.4"/>
  <cols>
    <col min="2" max="2" width="14.33203125" customWidth="1"/>
    <col min="3" max="3" width="19.6640625" customWidth="1"/>
    <col min="4" max="4" width="32.5546875" customWidth="1"/>
    <col min="5" max="5" width="11.44140625" customWidth="1"/>
    <col min="6" max="6" width="14.109375" customWidth="1"/>
    <col min="7" max="7" width="18.6640625" customWidth="1"/>
    <col min="8" max="8" width="15" customWidth="1"/>
    <col min="9" max="9" width="16.5546875" customWidth="1"/>
  </cols>
  <sheetData>
    <row r="1" spans="1:9">
      <c r="F1" s="264" t="s">
        <v>314</v>
      </c>
      <c r="G1" s="264"/>
      <c r="H1" s="264"/>
      <c r="I1" s="264"/>
    </row>
    <row r="2" spans="1:9">
      <c r="F2" s="264" t="s">
        <v>318</v>
      </c>
      <c r="G2" s="264"/>
      <c r="H2" s="264"/>
      <c r="I2" s="264"/>
    </row>
    <row r="3" spans="1:9">
      <c r="F3" s="264" t="s">
        <v>317</v>
      </c>
      <c r="G3" s="264"/>
      <c r="H3" s="264"/>
      <c r="I3" s="264"/>
    </row>
    <row r="4" spans="1:9">
      <c r="F4" s="264"/>
      <c r="G4" s="264"/>
      <c r="H4" s="264"/>
      <c r="I4" s="264"/>
    </row>
    <row r="6" spans="1:9">
      <c r="F6" s="264"/>
      <c r="G6" s="264"/>
      <c r="H6" s="264"/>
      <c r="I6" s="264"/>
    </row>
    <row r="7" spans="1:9" ht="18">
      <c r="A7" s="280" t="s">
        <v>0</v>
      </c>
      <c r="B7" s="280"/>
      <c r="C7" s="280"/>
      <c r="D7" s="280"/>
      <c r="E7" s="280"/>
      <c r="F7" s="280"/>
      <c r="G7" s="280"/>
      <c r="H7" s="280"/>
      <c r="I7" s="280"/>
    </row>
    <row r="8" spans="1:9" ht="15" customHeight="1">
      <c r="A8" s="280" t="s">
        <v>192</v>
      </c>
      <c r="B8" s="280"/>
      <c r="C8" s="280"/>
      <c r="D8" s="280"/>
      <c r="E8" s="280"/>
      <c r="F8" s="280"/>
      <c r="G8" s="280"/>
      <c r="H8" s="280"/>
      <c r="I8" s="280"/>
    </row>
    <row r="9" spans="1:9" ht="18">
      <c r="A9" s="280" t="s">
        <v>1</v>
      </c>
      <c r="B9" s="280"/>
      <c r="C9" s="280"/>
      <c r="D9" s="280"/>
      <c r="E9" s="280"/>
      <c r="F9" s="280"/>
      <c r="G9" s="280"/>
      <c r="H9" s="280"/>
      <c r="I9" s="280"/>
    </row>
    <row r="10" spans="1:9" ht="18.600000000000001" thickBot="1">
      <c r="A10" s="295" t="s">
        <v>2</v>
      </c>
      <c r="B10" s="295"/>
      <c r="C10" s="295"/>
      <c r="D10" s="295"/>
      <c r="E10" s="295"/>
      <c r="F10" s="295"/>
      <c r="G10" s="295"/>
      <c r="H10" s="295"/>
      <c r="I10" s="295"/>
    </row>
    <row r="11" spans="1:9" ht="36.75" customHeight="1">
      <c r="A11" s="296" t="s">
        <v>193</v>
      </c>
      <c r="B11" s="298" t="s">
        <v>246</v>
      </c>
      <c r="C11" s="298" t="s">
        <v>194</v>
      </c>
      <c r="D11" s="300" t="s">
        <v>3</v>
      </c>
      <c r="E11" s="298" t="s">
        <v>4</v>
      </c>
      <c r="F11" s="298" t="s">
        <v>5</v>
      </c>
      <c r="G11" s="242" t="s">
        <v>295</v>
      </c>
      <c r="H11" s="240" t="s">
        <v>302</v>
      </c>
      <c r="I11" s="242" t="s">
        <v>303</v>
      </c>
    </row>
    <row r="12" spans="1:9" ht="36" customHeight="1" thickBot="1">
      <c r="A12" s="297"/>
      <c r="B12" s="299"/>
      <c r="C12" s="299"/>
      <c r="D12" s="301"/>
      <c r="E12" s="299"/>
      <c r="F12" s="299"/>
      <c r="G12" s="243"/>
      <c r="H12" s="241"/>
      <c r="I12" s="243"/>
    </row>
    <row r="13" spans="1:9" ht="18.75" customHeight="1">
      <c r="A13" s="284" t="s">
        <v>301</v>
      </c>
      <c r="B13" s="285"/>
      <c r="C13" s="285"/>
      <c r="D13" s="285"/>
      <c r="E13" s="285"/>
      <c r="F13" s="285"/>
      <c r="G13" s="285"/>
      <c r="H13" s="285"/>
      <c r="I13" s="286"/>
    </row>
    <row r="14" spans="1:9" ht="24.9" customHeight="1">
      <c r="A14" s="108" t="s">
        <v>195</v>
      </c>
      <c r="B14" s="108"/>
      <c r="C14" s="113">
        <v>111380001</v>
      </c>
      <c r="D14" s="118" t="s">
        <v>196</v>
      </c>
      <c r="E14" s="114" t="s">
        <v>6</v>
      </c>
      <c r="F14" s="114">
        <v>1</v>
      </c>
      <c r="G14" s="119">
        <v>303</v>
      </c>
      <c r="H14" s="119">
        <v>303</v>
      </c>
      <c r="I14" s="219">
        <f t="shared" ref="I14:I20" si="0">G14-H14</f>
        <v>0</v>
      </c>
    </row>
    <row r="15" spans="1:9" ht="24.9" customHeight="1">
      <c r="A15" s="108" t="s">
        <v>197</v>
      </c>
      <c r="B15" s="108"/>
      <c r="C15" s="113">
        <v>111340001</v>
      </c>
      <c r="D15" s="118" t="s">
        <v>198</v>
      </c>
      <c r="E15" s="114" t="s">
        <v>6</v>
      </c>
      <c r="F15" s="114">
        <v>1</v>
      </c>
      <c r="G15" s="119">
        <v>177</v>
      </c>
      <c r="H15" s="119">
        <v>177</v>
      </c>
      <c r="I15" s="219">
        <f t="shared" si="0"/>
        <v>0</v>
      </c>
    </row>
    <row r="16" spans="1:9" ht="24.9" customHeight="1">
      <c r="A16" s="108" t="s">
        <v>199</v>
      </c>
      <c r="B16" s="108"/>
      <c r="C16" s="113">
        <v>111340003</v>
      </c>
      <c r="D16" s="118" t="s">
        <v>200</v>
      </c>
      <c r="E16" s="114" t="s">
        <v>6</v>
      </c>
      <c r="F16" s="114">
        <v>87</v>
      </c>
      <c r="G16" s="119">
        <v>870</v>
      </c>
      <c r="H16" s="119">
        <v>870</v>
      </c>
      <c r="I16" s="219">
        <f t="shared" si="0"/>
        <v>0</v>
      </c>
    </row>
    <row r="17" spans="1:9" ht="24.9" customHeight="1">
      <c r="A17" s="108" t="s">
        <v>201</v>
      </c>
      <c r="B17" s="108"/>
      <c r="C17" s="113">
        <v>111380003</v>
      </c>
      <c r="D17" s="118" t="s">
        <v>202</v>
      </c>
      <c r="E17" s="114" t="s">
        <v>6</v>
      </c>
      <c r="F17" s="114">
        <v>2</v>
      </c>
      <c r="G17" s="119">
        <v>140</v>
      </c>
      <c r="H17" s="119">
        <v>140</v>
      </c>
      <c r="I17" s="219">
        <f t="shared" si="0"/>
        <v>0</v>
      </c>
    </row>
    <row r="18" spans="1:9" ht="24.9" customHeight="1">
      <c r="A18" s="108" t="s">
        <v>203</v>
      </c>
      <c r="B18" s="108"/>
      <c r="C18" s="113">
        <v>111380008</v>
      </c>
      <c r="D18" s="118" t="s">
        <v>204</v>
      </c>
      <c r="E18" s="114" t="s">
        <v>6</v>
      </c>
      <c r="F18" s="114">
        <v>2</v>
      </c>
      <c r="G18" s="119">
        <v>250</v>
      </c>
      <c r="H18" s="119">
        <v>250</v>
      </c>
      <c r="I18" s="219">
        <f t="shared" si="0"/>
        <v>0</v>
      </c>
    </row>
    <row r="19" spans="1:9" ht="24.9" customHeight="1">
      <c r="A19" s="108" t="s">
        <v>205</v>
      </c>
      <c r="B19" s="108"/>
      <c r="C19" s="113">
        <v>111380009</v>
      </c>
      <c r="D19" s="118" t="s">
        <v>206</v>
      </c>
      <c r="E19" s="114" t="s">
        <v>6</v>
      </c>
      <c r="F19" s="114">
        <v>2</v>
      </c>
      <c r="G19" s="119">
        <v>200</v>
      </c>
      <c r="H19" s="119">
        <v>200</v>
      </c>
      <c r="I19" s="219">
        <f t="shared" si="0"/>
        <v>0</v>
      </c>
    </row>
    <row r="20" spans="1:9" ht="24.9" customHeight="1">
      <c r="A20" s="108" t="s">
        <v>207</v>
      </c>
      <c r="B20" s="108"/>
      <c r="C20" s="113">
        <v>111340002</v>
      </c>
      <c r="D20" s="118" t="s">
        <v>208</v>
      </c>
      <c r="E20" s="114" t="s">
        <v>6</v>
      </c>
      <c r="F20" s="114">
        <v>5</v>
      </c>
      <c r="G20" s="119">
        <v>70</v>
      </c>
      <c r="H20" s="119">
        <v>70</v>
      </c>
      <c r="I20" s="219">
        <f t="shared" si="0"/>
        <v>0</v>
      </c>
    </row>
    <row r="21" spans="1:9" ht="24.9" customHeight="1">
      <c r="A21" s="108"/>
      <c r="B21" s="108"/>
      <c r="C21" s="113"/>
      <c r="D21" s="113"/>
      <c r="E21" s="114"/>
      <c r="F21" s="17">
        <f>SUM(F14:F20)</f>
        <v>100</v>
      </c>
      <c r="G21" s="126">
        <f>SUM(G14:G20)</f>
        <v>2010</v>
      </c>
      <c r="H21" s="126">
        <f t="shared" ref="H21:I21" si="1">SUM(H14:H20)</f>
        <v>2010</v>
      </c>
      <c r="I21" s="126">
        <f t="shared" si="1"/>
        <v>0</v>
      </c>
    </row>
    <row r="22" spans="1:9" ht="24.9" customHeight="1">
      <c r="A22" s="287" t="s">
        <v>300</v>
      </c>
      <c r="B22" s="288"/>
      <c r="C22" s="288"/>
      <c r="D22" s="288"/>
      <c r="E22" s="288"/>
      <c r="F22" s="288"/>
      <c r="G22" s="288"/>
      <c r="H22" s="288"/>
      <c r="I22" s="289"/>
    </row>
    <row r="23" spans="1:9" s="18" customFormat="1" ht="24.9" customHeight="1">
      <c r="A23" s="125" t="s">
        <v>239</v>
      </c>
      <c r="B23" s="125"/>
      <c r="C23" s="116">
        <v>10490053</v>
      </c>
      <c r="D23" s="116" t="s">
        <v>236</v>
      </c>
      <c r="E23" s="14" t="s">
        <v>6</v>
      </c>
      <c r="F23" s="116">
        <v>1</v>
      </c>
      <c r="G23" s="120">
        <v>1600</v>
      </c>
      <c r="H23" s="103">
        <v>1600</v>
      </c>
      <c r="I23" s="219">
        <f>G23-H23</f>
        <v>0</v>
      </c>
    </row>
    <row r="24" spans="1:9" s="18" customFormat="1" ht="24.9" customHeight="1">
      <c r="A24" s="125" t="s">
        <v>240</v>
      </c>
      <c r="B24" s="125"/>
      <c r="C24" s="116">
        <v>10490050</v>
      </c>
      <c r="D24" s="116" t="s">
        <v>236</v>
      </c>
      <c r="E24" s="14" t="s">
        <v>6</v>
      </c>
      <c r="F24" s="116">
        <v>1</v>
      </c>
      <c r="G24" s="120">
        <v>1600</v>
      </c>
      <c r="H24" s="103">
        <v>1600</v>
      </c>
      <c r="I24" s="219">
        <f t="shared" ref="I24:I25" si="2">G24-H24</f>
        <v>0</v>
      </c>
    </row>
    <row r="25" spans="1:9" s="18" customFormat="1" ht="24.9" customHeight="1">
      <c r="A25" s="125" t="s">
        <v>241</v>
      </c>
      <c r="B25" s="125"/>
      <c r="C25" s="116">
        <v>10490054</v>
      </c>
      <c r="D25" s="116" t="s">
        <v>227</v>
      </c>
      <c r="E25" s="14" t="s">
        <v>6</v>
      </c>
      <c r="F25" s="117">
        <v>1</v>
      </c>
      <c r="G25" s="121">
        <v>1200</v>
      </c>
      <c r="H25" s="103">
        <v>1200</v>
      </c>
      <c r="I25" s="219">
        <f t="shared" si="2"/>
        <v>0</v>
      </c>
    </row>
    <row r="26" spans="1:9" ht="24.9" customHeight="1">
      <c r="A26" s="108"/>
      <c r="B26" s="108"/>
      <c r="C26" s="112"/>
      <c r="D26" s="112"/>
      <c r="E26" s="2"/>
      <c r="F26" s="127">
        <f>SUM(F23:F25)</f>
        <v>3</v>
      </c>
      <c r="G26" s="128">
        <f>SUM(G23:G25)</f>
        <v>4400</v>
      </c>
      <c r="H26" s="128">
        <f t="shared" ref="H26:I26" si="3">SUM(H23:H25)</f>
        <v>4400</v>
      </c>
      <c r="I26" s="128">
        <f t="shared" si="3"/>
        <v>0</v>
      </c>
    </row>
    <row r="27" spans="1:9" ht="24.9" customHeight="1">
      <c r="A27" s="287" t="s">
        <v>299</v>
      </c>
      <c r="B27" s="288"/>
      <c r="C27" s="288"/>
      <c r="D27" s="288"/>
      <c r="E27" s="288"/>
      <c r="F27" s="288"/>
      <c r="G27" s="288"/>
      <c r="H27" s="288"/>
      <c r="I27" s="289"/>
    </row>
    <row r="28" spans="1:9" ht="24.9" customHeight="1">
      <c r="A28" s="19" t="s">
        <v>242</v>
      </c>
      <c r="B28" s="19"/>
      <c r="C28" s="19"/>
      <c r="D28" s="116" t="s">
        <v>237</v>
      </c>
      <c r="E28" s="14"/>
      <c r="F28" s="19">
        <v>2</v>
      </c>
      <c r="G28" s="123">
        <v>100</v>
      </c>
      <c r="H28" s="171"/>
      <c r="I28" s="171">
        <v>100</v>
      </c>
    </row>
    <row r="29" spans="1:9" ht="24.9" customHeight="1">
      <c r="A29" s="19" t="s">
        <v>243</v>
      </c>
      <c r="B29" s="19"/>
      <c r="C29" s="19"/>
      <c r="D29" s="116" t="s">
        <v>238</v>
      </c>
      <c r="E29" s="14"/>
      <c r="F29" s="122">
        <v>1</v>
      </c>
      <c r="G29" s="124">
        <v>228.5</v>
      </c>
      <c r="H29" s="171"/>
      <c r="I29" s="171">
        <v>228.5</v>
      </c>
    </row>
    <row r="30" spans="1:9" ht="24.9" customHeight="1">
      <c r="A30" s="19"/>
      <c r="B30" s="19"/>
      <c r="C30" s="19"/>
      <c r="D30" s="19"/>
      <c r="E30" s="14"/>
      <c r="F30" s="129">
        <f>SUM(F28:F29)</f>
        <v>3</v>
      </c>
      <c r="G30" s="130">
        <f>SUM(G28:G29)</f>
        <v>328.5</v>
      </c>
      <c r="H30" s="130">
        <f t="shared" ref="H30:I30" si="4">SUM(H28:H29)</f>
        <v>0</v>
      </c>
      <c r="I30" s="130">
        <f t="shared" si="4"/>
        <v>328.5</v>
      </c>
    </row>
    <row r="31" spans="1:9" ht="24.9" customHeight="1">
      <c r="A31" s="157"/>
      <c r="B31" s="157"/>
      <c r="C31" s="158" t="s">
        <v>244</v>
      </c>
      <c r="D31" s="157"/>
      <c r="E31" s="159"/>
      <c r="F31" s="160">
        <f>F21+F26+F30</f>
        <v>106</v>
      </c>
      <c r="G31" s="161">
        <f>G21+G26+G30</f>
        <v>6738.5</v>
      </c>
      <c r="H31" s="161">
        <f t="shared" ref="H31:I31" si="5">H21+H26+H30</f>
        <v>6410</v>
      </c>
      <c r="I31" s="161">
        <f t="shared" si="5"/>
        <v>328.5</v>
      </c>
    </row>
    <row r="32" spans="1:9" ht="24.9" customHeight="1">
      <c r="A32" s="281" t="s">
        <v>275</v>
      </c>
      <c r="B32" s="282"/>
      <c r="C32" s="282"/>
      <c r="D32" s="282"/>
      <c r="E32" s="282"/>
      <c r="F32" s="282"/>
      <c r="G32" s="282"/>
      <c r="H32" s="282"/>
      <c r="I32" s="283"/>
    </row>
    <row r="33" spans="1:9" ht="24.9" customHeight="1">
      <c r="A33" s="125">
        <v>13</v>
      </c>
      <c r="B33" s="19">
        <v>2007</v>
      </c>
      <c r="C33" s="91" t="s">
        <v>247</v>
      </c>
      <c r="D33" s="92" t="s">
        <v>245</v>
      </c>
      <c r="E33" s="14" t="s">
        <v>6</v>
      </c>
      <c r="F33" s="137">
        <v>1</v>
      </c>
      <c r="G33" s="135">
        <v>1350</v>
      </c>
      <c r="H33" s="171">
        <v>1350</v>
      </c>
      <c r="I33" s="218">
        <f>G33-H33</f>
        <v>0</v>
      </c>
    </row>
    <row r="34" spans="1:9" ht="24.9" customHeight="1">
      <c r="A34" s="125">
        <v>14</v>
      </c>
      <c r="B34" s="19">
        <v>2016</v>
      </c>
      <c r="C34" s="91" t="s">
        <v>251</v>
      </c>
      <c r="D34" s="92" t="s">
        <v>248</v>
      </c>
      <c r="E34" s="14" t="s">
        <v>6</v>
      </c>
      <c r="F34" s="138">
        <v>1</v>
      </c>
      <c r="G34" s="134">
        <v>1200</v>
      </c>
      <c r="H34" s="171">
        <v>440</v>
      </c>
      <c r="I34" s="218">
        <f t="shared" ref="I34:I36" si="6">G34-H34</f>
        <v>760</v>
      </c>
    </row>
    <row r="35" spans="1:9" ht="24.9" customHeight="1">
      <c r="A35" s="125">
        <v>15</v>
      </c>
      <c r="B35" s="19">
        <v>2017</v>
      </c>
      <c r="C35" s="91" t="s">
        <v>252</v>
      </c>
      <c r="D35" s="92" t="s">
        <v>249</v>
      </c>
      <c r="E35" s="14" t="s">
        <v>6</v>
      </c>
      <c r="F35" s="138">
        <v>1</v>
      </c>
      <c r="G35" s="134">
        <v>600</v>
      </c>
      <c r="H35" s="171">
        <v>220</v>
      </c>
      <c r="I35" s="218">
        <f t="shared" si="6"/>
        <v>380</v>
      </c>
    </row>
    <row r="36" spans="1:9" ht="24.9" customHeight="1">
      <c r="A36" s="125">
        <v>16</v>
      </c>
      <c r="B36" s="19">
        <v>2017</v>
      </c>
      <c r="C36" s="91" t="s">
        <v>253</v>
      </c>
      <c r="D36" s="92" t="s">
        <v>250</v>
      </c>
      <c r="E36" s="14" t="s">
        <v>6</v>
      </c>
      <c r="F36" s="138">
        <v>1</v>
      </c>
      <c r="G36" s="134">
        <v>408</v>
      </c>
      <c r="H36" s="171">
        <v>149.6</v>
      </c>
      <c r="I36" s="218">
        <f t="shared" si="6"/>
        <v>258.39999999999998</v>
      </c>
    </row>
    <row r="37" spans="1:9" ht="24.9" customHeight="1">
      <c r="A37" s="19"/>
      <c r="B37" s="19"/>
      <c r="C37" s="19"/>
      <c r="D37" s="131"/>
      <c r="E37" s="14" t="s">
        <v>6</v>
      </c>
      <c r="F37" s="139">
        <f>SUM(F33:F36)</f>
        <v>4</v>
      </c>
      <c r="G37" s="136">
        <f>SUM(G33:G36)</f>
        <v>3558</v>
      </c>
      <c r="H37" s="136">
        <f t="shared" ref="H37:I37" si="7">SUM(H33:H36)</f>
        <v>2159.6</v>
      </c>
      <c r="I37" s="136">
        <f t="shared" si="7"/>
        <v>1398.4</v>
      </c>
    </row>
    <row r="38" spans="1:9" ht="24.9" customHeight="1">
      <c r="A38" s="287" t="s">
        <v>276</v>
      </c>
      <c r="B38" s="288"/>
      <c r="C38" s="288"/>
      <c r="D38" s="288"/>
      <c r="E38" s="288"/>
      <c r="F38" s="288"/>
      <c r="G38" s="288"/>
      <c r="H38" s="288"/>
      <c r="I38" s="289"/>
    </row>
    <row r="39" spans="1:9" ht="24.9" customHeight="1">
      <c r="A39" s="125">
        <v>17</v>
      </c>
      <c r="B39" s="19"/>
      <c r="C39" s="140">
        <v>1136001</v>
      </c>
      <c r="D39" s="92" t="s">
        <v>254</v>
      </c>
      <c r="E39" s="14" t="s">
        <v>6</v>
      </c>
      <c r="F39" s="137">
        <v>1</v>
      </c>
      <c r="G39" s="135">
        <v>4</v>
      </c>
      <c r="H39" s="135">
        <v>4</v>
      </c>
      <c r="I39" s="218">
        <f>G39-H39</f>
        <v>0</v>
      </c>
    </row>
    <row r="40" spans="1:9" ht="24.9" customHeight="1">
      <c r="A40" s="125">
        <v>18</v>
      </c>
      <c r="B40" s="19"/>
      <c r="C40" s="140">
        <v>1136035</v>
      </c>
      <c r="D40" s="92" t="s">
        <v>255</v>
      </c>
      <c r="E40" s="14" t="s">
        <v>6</v>
      </c>
      <c r="F40" s="142">
        <v>18</v>
      </c>
      <c r="G40" s="141">
        <v>396</v>
      </c>
      <c r="H40" s="141">
        <v>396</v>
      </c>
      <c r="I40" s="218">
        <f t="shared" ref="I40:I49" si="8">G40-H40</f>
        <v>0</v>
      </c>
    </row>
    <row r="41" spans="1:9" ht="24.9" customHeight="1">
      <c r="A41" s="125">
        <v>19</v>
      </c>
      <c r="B41" s="19"/>
      <c r="C41" s="140">
        <v>1136036</v>
      </c>
      <c r="D41" s="92" t="s">
        <v>256</v>
      </c>
      <c r="E41" s="14" t="s">
        <v>6</v>
      </c>
      <c r="F41" s="142">
        <v>30</v>
      </c>
      <c r="G41" s="141">
        <v>30</v>
      </c>
      <c r="H41" s="141">
        <v>30</v>
      </c>
      <c r="I41" s="218">
        <f t="shared" si="8"/>
        <v>0</v>
      </c>
    </row>
    <row r="42" spans="1:9" ht="24.9" customHeight="1">
      <c r="A42" s="125">
        <v>20</v>
      </c>
      <c r="B42" s="19"/>
      <c r="C42" s="140">
        <v>1136037</v>
      </c>
      <c r="D42" s="92" t="s">
        <v>257</v>
      </c>
      <c r="E42" s="14" t="s">
        <v>6</v>
      </c>
      <c r="F42" s="142">
        <v>4</v>
      </c>
      <c r="G42" s="141">
        <v>78</v>
      </c>
      <c r="H42" s="141">
        <v>78</v>
      </c>
      <c r="I42" s="218">
        <f t="shared" si="8"/>
        <v>0</v>
      </c>
    </row>
    <row r="43" spans="1:9" ht="24.9" customHeight="1">
      <c r="A43" s="125">
        <v>21</v>
      </c>
      <c r="B43" s="19"/>
      <c r="C43" s="140" t="s">
        <v>259</v>
      </c>
      <c r="D43" s="92" t="s">
        <v>258</v>
      </c>
      <c r="E43" s="14" t="s">
        <v>6</v>
      </c>
      <c r="F43" s="142">
        <v>2</v>
      </c>
      <c r="G43" s="141">
        <v>13</v>
      </c>
      <c r="H43" s="141">
        <v>13</v>
      </c>
      <c r="I43" s="218">
        <f t="shared" si="8"/>
        <v>0</v>
      </c>
    </row>
    <row r="44" spans="1:9" ht="24.9" customHeight="1">
      <c r="A44" s="125">
        <v>22</v>
      </c>
      <c r="B44" s="19"/>
      <c r="C44" s="140">
        <v>1131002</v>
      </c>
      <c r="D44" s="92" t="s">
        <v>260</v>
      </c>
      <c r="E44" s="14" t="s">
        <v>6</v>
      </c>
      <c r="F44" s="137">
        <v>1</v>
      </c>
      <c r="G44" s="135">
        <v>330</v>
      </c>
      <c r="H44" s="135">
        <v>330</v>
      </c>
      <c r="I44" s="218">
        <f t="shared" si="8"/>
        <v>0</v>
      </c>
    </row>
    <row r="45" spans="1:9" ht="24.9" customHeight="1">
      <c r="A45" s="125">
        <v>23</v>
      </c>
      <c r="B45" s="19">
        <v>2010</v>
      </c>
      <c r="C45" s="140">
        <v>1137001</v>
      </c>
      <c r="D45" s="92" t="s">
        <v>261</v>
      </c>
      <c r="E45" s="14" t="s">
        <v>6</v>
      </c>
      <c r="F45" s="137">
        <v>1</v>
      </c>
      <c r="G45" s="135">
        <v>430</v>
      </c>
      <c r="H45" s="135">
        <v>430</v>
      </c>
      <c r="I45" s="218">
        <f t="shared" si="8"/>
        <v>0</v>
      </c>
    </row>
    <row r="46" spans="1:9" ht="24.9" customHeight="1">
      <c r="A46" s="125">
        <v>24</v>
      </c>
      <c r="B46" s="19"/>
      <c r="C46" s="140">
        <v>1136086</v>
      </c>
      <c r="D46" s="92" t="s">
        <v>262</v>
      </c>
      <c r="E46" s="14" t="s">
        <v>6</v>
      </c>
      <c r="F46" s="137">
        <v>1</v>
      </c>
      <c r="G46" s="135">
        <v>35</v>
      </c>
      <c r="H46" s="135">
        <v>35</v>
      </c>
      <c r="I46" s="218">
        <f t="shared" si="8"/>
        <v>0</v>
      </c>
    </row>
    <row r="47" spans="1:9" ht="24.9" customHeight="1">
      <c r="A47" s="125">
        <v>25</v>
      </c>
      <c r="B47" s="19">
        <v>2013</v>
      </c>
      <c r="C47" s="140">
        <v>1136095</v>
      </c>
      <c r="D47" s="92" t="s">
        <v>263</v>
      </c>
      <c r="E47" s="14" t="s">
        <v>6</v>
      </c>
      <c r="F47" s="137">
        <v>1</v>
      </c>
      <c r="G47" s="135">
        <v>275</v>
      </c>
      <c r="H47" s="135">
        <v>275</v>
      </c>
      <c r="I47" s="218">
        <f t="shared" si="8"/>
        <v>0</v>
      </c>
    </row>
    <row r="48" spans="1:9" ht="24.9" customHeight="1">
      <c r="A48" s="125">
        <v>26</v>
      </c>
      <c r="B48" s="19">
        <v>2013</v>
      </c>
      <c r="C48" s="140">
        <v>1136100</v>
      </c>
      <c r="D48" s="92" t="s">
        <v>264</v>
      </c>
      <c r="E48" s="14" t="s">
        <v>6</v>
      </c>
      <c r="F48" s="137">
        <v>1</v>
      </c>
      <c r="G48" s="135">
        <v>70</v>
      </c>
      <c r="H48" s="135">
        <v>70</v>
      </c>
      <c r="I48" s="218">
        <f t="shared" si="8"/>
        <v>0</v>
      </c>
    </row>
    <row r="49" spans="1:9" ht="35.25" customHeight="1">
      <c r="A49" s="125">
        <v>27</v>
      </c>
      <c r="B49" s="19"/>
      <c r="C49" s="91" t="s">
        <v>265</v>
      </c>
      <c r="D49" s="92" t="s">
        <v>266</v>
      </c>
      <c r="E49" s="14" t="s">
        <v>6</v>
      </c>
      <c r="F49" s="137">
        <v>1</v>
      </c>
      <c r="G49" s="135">
        <v>700</v>
      </c>
      <c r="H49" s="135">
        <v>700</v>
      </c>
      <c r="I49" s="218">
        <f t="shared" si="8"/>
        <v>0</v>
      </c>
    </row>
    <row r="50" spans="1:9" ht="24.9" customHeight="1">
      <c r="A50" s="108"/>
      <c r="B50" s="108"/>
      <c r="C50" s="133"/>
      <c r="D50" s="132"/>
      <c r="E50" s="114"/>
      <c r="F50" s="139">
        <f>SUM(F39:F49)</f>
        <v>61</v>
      </c>
      <c r="G50" s="136">
        <f>SUM(G39:G49)</f>
        <v>2361</v>
      </c>
      <c r="H50" s="136">
        <f t="shared" ref="H50:I50" si="9">SUM(H39:H49)</f>
        <v>2361</v>
      </c>
      <c r="I50" s="136">
        <f t="shared" si="9"/>
        <v>0</v>
      </c>
    </row>
    <row r="51" spans="1:9" ht="34.5" customHeight="1">
      <c r="A51" s="153"/>
      <c r="B51" s="290" t="s">
        <v>267</v>
      </c>
      <c r="C51" s="291"/>
      <c r="D51" s="154"/>
      <c r="E51" s="155"/>
      <c r="F51" s="156">
        <f>F37+F50</f>
        <v>65</v>
      </c>
      <c r="G51" s="156">
        <f t="shared" ref="G51:I51" si="10">G37+G50</f>
        <v>5919</v>
      </c>
      <c r="H51" s="156">
        <f t="shared" si="10"/>
        <v>4520.6000000000004</v>
      </c>
      <c r="I51" s="156">
        <f t="shared" si="10"/>
        <v>1398.4</v>
      </c>
    </row>
    <row r="52" spans="1:9" ht="24.9" customHeight="1">
      <c r="A52" s="108"/>
      <c r="B52" s="108"/>
      <c r="C52" s="133"/>
      <c r="D52" s="132"/>
      <c r="E52" s="114"/>
      <c r="F52" s="114"/>
      <c r="G52" s="119"/>
      <c r="H52" s="171"/>
      <c r="I52" s="171"/>
    </row>
    <row r="53" spans="1:9" ht="24.9" customHeight="1">
      <c r="A53" s="281" t="s">
        <v>297</v>
      </c>
      <c r="B53" s="282"/>
      <c r="C53" s="282"/>
      <c r="D53" s="282"/>
      <c r="E53" s="282"/>
      <c r="F53" s="282"/>
      <c r="G53" s="282"/>
      <c r="H53" s="282"/>
      <c r="I53" s="283"/>
    </row>
    <row r="54" spans="1:9" ht="24.9" customHeight="1">
      <c r="A54" s="19">
        <v>28</v>
      </c>
      <c r="B54" s="19"/>
      <c r="C54" s="143">
        <v>10640042</v>
      </c>
      <c r="D54" s="144" t="s">
        <v>268</v>
      </c>
      <c r="E54" s="14" t="s">
        <v>6</v>
      </c>
      <c r="F54" s="14">
        <v>1</v>
      </c>
      <c r="G54" s="15">
        <v>3445</v>
      </c>
      <c r="H54" s="171">
        <v>3445</v>
      </c>
      <c r="I54" s="218">
        <f t="shared" ref="I54" si="11">G54-H54</f>
        <v>0</v>
      </c>
    </row>
    <row r="55" spans="1:9" ht="24.9" customHeight="1">
      <c r="A55" s="19"/>
      <c r="B55" s="19"/>
      <c r="C55" s="140"/>
      <c r="D55" s="92"/>
      <c r="E55" s="14"/>
      <c r="F55" s="7">
        <f>SUM(F54)</f>
        <v>1</v>
      </c>
      <c r="G55" s="16">
        <f>SUM(G54)</f>
        <v>3445</v>
      </c>
      <c r="H55" s="16">
        <f t="shared" ref="H55:I55" si="12">SUM(H54)</f>
        <v>3445</v>
      </c>
      <c r="I55" s="16">
        <f t="shared" si="12"/>
        <v>0</v>
      </c>
    </row>
    <row r="56" spans="1:9" ht="24.9" customHeight="1">
      <c r="A56" s="108"/>
      <c r="B56" s="108"/>
      <c r="C56" s="113"/>
      <c r="D56" s="113"/>
      <c r="E56" s="114"/>
      <c r="F56" s="114"/>
      <c r="G56" s="114"/>
      <c r="H56" s="171"/>
      <c r="I56" s="171"/>
    </row>
    <row r="57" spans="1:9" ht="24.9" customHeight="1">
      <c r="A57" s="281" t="s">
        <v>270</v>
      </c>
      <c r="B57" s="282"/>
      <c r="C57" s="282"/>
      <c r="D57" s="282"/>
      <c r="E57" s="282"/>
      <c r="F57" s="282"/>
      <c r="G57" s="282"/>
      <c r="H57" s="282"/>
      <c r="I57" s="283"/>
    </row>
    <row r="58" spans="1:9" ht="31.2">
      <c r="A58" s="125">
        <v>29</v>
      </c>
      <c r="B58" s="125"/>
      <c r="C58" s="28" t="s">
        <v>272</v>
      </c>
      <c r="D58" s="145" t="s">
        <v>269</v>
      </c>
      <c r="E58" s="14" t="s">
        <v>6</v>
      </c>
      <c r="F58" s="116">
        <v>2</v>
      </c>
      <c r="G58" s="120">
        <v>920</v>
      </c>
      <c r="H58" s="120">
        <v>920</v>
      </c>
      <c r="I58" s="218">
        <f t="shared" ref="I58:I60" si="13">G58-H58</f>
        <v>0</v>
      </c>
    </row>
    <row r="59" spans="1:9" ht="15.6">
      <c r="A59" s="125">
        <v>30</v>
      </c>
      <c r="B59" s="125"/>
      <c r="C59" s="28">
        <v>11137153</v>
      </c>
      <c r="D59" s="145" t="s">
        <v>271</v>
      </c>
      <c r="E59" s="14" t="s">
        <v>6</v>
      </c>
      <c r="F59" s="116">
        <v>1</v>
      </c>
      <c r="G59" s="120">
        <v>1200</v>
      </c>
      <c r="H59" s="120">
        <v>1200</v>
      </c>
      <c r="I59" s="218">
        <f t="shared" si="13"/>
        <v>0</v>
      </c>
    </row>
    <row r="60" spans="1:9" ht="15.6">
      <c r="A60" s="125">
        <v>31</v>
      </c>
      <c r="B60" s="125"/>
      <c r="C60" s="28">
        <v>11136618</v>
      </c>
      <c r="D60" s="145" t="s">
        <v>273</v>
      </c>
      <c r="E60" s="14" t="s">
        <v>6</v>
      </c>
      <c r="F60" s="116">
        <v>1</v>
      </c>
      <c r="G60" s="120">
        <v>700</v>
      </c>
      <c r="H60" s="120">
        <v>700</v>
      </c>
      <c r="I60" s="218">
        <f t="shared" si="13"/>
        <v>0</v>
      </c>
    </row>
    <row r="61" spans="1:9" ht="15.6">
      <c r="A61" s="125"/>
      <c r="B61" s="125"/>
      <c r="C61" s="116"/>
      <c r="D61" s="145"/>
      <c r="E61" s="14"/>
      <c r="F61" s="146">
        <f>SUM(F58:F60)</f>
        <v>4</v>
      </c>
      <c r="G61" s="147">
        <f>SUM(G58:G60)</f>
        <v>2820</v>
      </c>
      <c r="H61" s="147">
        <f t="shared" ref="H61:I61" si="14">SUM(H58:H60)</f>
        <v>2820</v>
      </c>
      <c r="I61" s="147">
        <f t="shared" si="14"/>
        <v>0</v>
      </c>
    </row>
    <row r="62" spans="1:9" ht="15.6">
      <c r="A62" s="292" t="s">
        <v>274</v>
      </c>
      <c r="B62" s="293"/>
      <c r="C62" s="293"/>
      <c r="D62" s="294"/>
      <c r="E62" s="150"/>
      <c r="F62" s="151">
        <f>F55+F61</f>
        <v>5</v>
      </c>
      <c r="G62" s="152">
        <f>G55+G61</f>
        <v>6265</v>
      </c>
      <c r="H62" s="152">
        <f t="shared" ref="H62:I62" si="15">H55+H61</f>
        <v>6265</v>
      </c>
      <c r="I62" s="152">
        <f t="shared" si="15"/>
        <v>0</v>
      </c>
    </row>
    <row r="63" spans="1:9" ht="15.6">
      <c r="A63" s="148"/>
      <c r="B63" s="148"/>
      <c r="C63" s="148"/>
      <c r="D63" s="148"/>
      <c r="E63" s="148"/>
      <c r="F63" s="148"/>
      <c r="G63" s="148"/>
      <c r="H63" s="171"/>
      <c r="I63" s="171"/>
    </row>
    <row r="64" spans="1:9" ht="18.75" customHeight="1">
      <c r="A64" s="281" t="s">
        <v>298</v>
      </c>
      <c r="B64" s="282"/>
      <c r="C64" s="282"/>
      <c r="D64" s="282"/>
      <c r="E64" s="282"/>
      <c r="F64" s="282"/>
      <c r="G64" s="282"/>
      <c r="H64" s="282"/>
      <c r="I64" s="283"/>
    </row>
    <row r="65" spans="1:9" ht="19.5" customHeight="1">
      <c r="A65" s="148"/>
      <c r="B65" s="148"/>
      <c r="C65" s="148"/>
      <c r="D65" s="148"/>
      <c r="E65" s="148"/>
      <c r="F65" s="148"/>
      <c r="G65" s="148"/>
      <c r="H65" s="171"/>
      <c r="I65" s="171"/>
    </row>
    <row r="66" spans="1:9" ht="15.6">
      <c r="A66" s="220">
        <v>32</v>
      </c>
      <c r="B66" s="233"/>
      <c r="C66" s="234" t="s">
        <v>309</v>
      </c>
      <c r="D66" s="145" t="s">
        <v>308</v>
      </c>
      <c r="E66" s="233"/>
      <c r="F66" s="233">
        <v>3</v>
      </c>
      <c r="G66" s="233">
        <v>426.4</v>
      </c>
      <c r="H66" s="233">
        <v>426.4</v>
      </c>
      <c r="I66" s="103">
        <f>G66-H66</f>
        <v>0</v>
      </c>
    </row>
    <row r="67" spans="1:9" ht="15.6">
      <c r="A67" s="220">
        <v>33</v>
      </c>
      <c r="B67" s="233"/>
      <c r="C67" s="235">
        <v>11137062</v>
      </c>
      <c r="D67" s="145" t="s">
        <v>277</v>
      </c>
      <c r="E67" s="233"/>
      <c r="F67" s="233">
        <v>3</v>
      </c>
      <c r="G67" s="233">
        <v>795</v>
      </c>
      <c r="H67" s="233">
        <v>795</v>
      </c>
      <c r="I67" s="103">
        <f t="shared" ref="I67:I68" si="16">G67-H67</f>
        <v>0</v>
      </c>
    </row>
    <row r="68" spans="1:9" ht="15.6">
      <c r="A68" s="220">
        <v>34</v>
      </c>
      <c r="B68" s="233"/>
      <c r="C68" s="236">
        <v>11136248</v>
      </c>
      <c r="D68" s="145" t="s">
        <v>278</v>
      </c>
      <c r="E68" s="233"/>
      <c r="F68" s="233">
        <v>1</v>
      </c>
      <c r="G68" s="233">
        <v>450</v>
      </c>
      <c r="H68" s="233">
        <v>450</v>
      </c>
      <c r="I68" s="103">
        <f t="shared" si="16"/>
        <v>0</v>
      </c>
    </row>
    <row r="69" spans="1:9" ht="19.5" customHeight="1">
      <c r="A69" s="292" t="s">
        <v>310</v>
      </c>
      <c r="B69" s="293"/>
      <c r="C69" s="293"/>
      <c r="D69" s="294"/>
      <c r="E69" s="148"/>
      <c r="F69" s="237">
        <f>SUM(F66:F68)</f>
        <v>7</v>
      </c>
      <c r="G69" s="237">
        <f t="shared" ref="G69:I69" si="17">SUM(G66:G68)</f>
        <v>1671.4</v>
      </c>
      <c r="H69" s="237">
        <f t="shared" si="17"/>
        <v>1671.4</v>
      </c>
      <c r="I69" s="237">
        <f t="shared" si="17"/>
        <v>0</v>
      </c>
    </row>
    <row r="70" spans="1:9" ht="18">
      <c r="A70" s="274" t="s">
        <v>311</v>
      </c>
      <c r="B70" s="275"/>
      <c r="C70" s="276"/>
      <c r="D70" s="238"/>
      <c r="E70" s="238"/>
      <c r="F70" s="238"/>
      <c r="G70" s="238"/>
      <c r="H70" s="238"/>
      <c r="I70" s="238"/>
    </row>
    <row r="71" spans="1:9" ht="18">
      <c r="A71" s="277"/>
      <c r="B71" s="278"/>
      <c r="C71" s="279"/>
      <c r="D71" s="238"/>
      <c r="E71" s="238"/>
      <c r="F71" s="239">
        <f>F31+F51+F62+F69</f>
        <v>183</v>
      </c>
      <c r="G71" s="239">
        <f t="shared" ref="G71:I71" si="18">G31+G51+G62+G69</f>
        <v>20593.900000000001</v>
      </c>
      <c r="H71" s="239">
        <f t="shared" si="18"/>
        <v>18867</v>
      </c>
      <c r="I71" s="239">
        <f t="shared" si="18"/>
        <v>1726.9</v>
      </c>
    </row>
  </sheetData>
  <mergeCells count="29">
    <mergeCell ref="F2:I2"/>
    <mergeCell ref="F3:I4"/>
    <mergeCell ref="F6:I6"/>
    <mergeCell ref="F1:I1"/>
    <mergeCell ref="A69:D69"/>
    <mergeCell ref="I11:I12"/>
    <mergeCell ref="G11:G12"/>
    <mergeCell ref="A11:A12"/>
    <mergeCell ref="C11:C12"/>
    <mergeCell ref="D11:D12"/>
    <mergeCell ref="E11:E12"/>
    <mergeCell ref="F11:F12"/>
    <mergeCell ref="B11:B12"/>
    <mergeCell ref="A70:C71"/>
    <mergeCell ref="A7:I7"/>
    <mergeCell ref="A8:I8"/>
    <mergeCell ref="A53:I53"/>
    <mergeCell ref="A64:I64"/>
    <mergeCell ref="A32:I32"/>
    <mergeCell ref="A57:I57"/>
    <mergeCell ref="A13:I13"/>
    <mergeCell ref="A27:I27"/>
    <mergeCell ref="A38:I38"/>
    <mergeCell ref="B51:C51"/>
    <mergeCell ref="A62:D62"/>
    <mergeCell ref="A9:I9"/>
    <mergeCell ref="A10:I10"/>
    <mergeCell ref="A22:I22"/>
    <mergeCell ref="H11:H12"/>
  </mergeCell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5"/>
  <sheetViews>
    <sheetView view="pageBreakPreview" zoomScale="60" workbookViewId="0">
      <selection activeCell="F3" sqref="F3:I3"/>
    </sheetView>
  </sheetViews>
  <sheetFormatPr defaultRowHeight="14.4"/>
  <cols>
    <col min="2" max="2" width="8.5546875" customWidth="1"/>
    <col min="3" max="3" width="15.6640625" customWidth="1"/>
    <col min="4" max="4" width="30.5546875" customWidth="1"/>
    <col min="5" max="6" width="13.33203125" customWidth="1"/>
    <col min="7" max="9" width="13.88671875" customWidth="1"/>
  </cols>
  <sheetData>
    <row r="1" spans="1:9">
      <c r="F1" s="264" t="s">
        <v>315</v>
      </c>
      <c r="G1" s="264"/>
      <c r="H1" s="264"/>
      <c r="I1" s="264"/>
    </row>
    <row r="2" spans="1:9">
      <c r="F2" s="264" t="s">
        <v>316</v>
      </c>
      <c r="G2" s="264"/>
      <c r="H2" s="264"/>
      <c r="I2" s="264"/>
    </row>
    <row r="3" spans="1:9">
      <c r="F3" s="264" t="s">
        <v>317</v>
      </c>
      <c r="G3" s="264"/>
      <c r="H3" s="264"/>
      <c r="I3" s="264"/>
    </row>
    <row r="4" spans="1:9">
      <c r="F4" s="264"/>
      <c r="G4" s="264"/>
      <c r="H4" s="264"/>
      <c r="I4" s="264"/>
    </row>
    <row r="5" spans="1:9" ht="18">
      <c r="A5" s="280" t="s">
        <v>0</v>
      </c>
      <c r="B5" s="280"/>
      <c r="C5" s="280"/>
      <c r="D5" s="280"/>
      <c r="E5" s="280"/>
      <c r="F5" s="280"/>
      <c r="G5" s="280"/>
      <c r="H5" s="280"/>
      <c r="I5" s="280"/>
    </row>
    <row r="6" spans="1:9" ht="18">
      <c r="A6" s="280" t="s">
        <v>279</v>
      </c>
      <c r="B6" s="280"/>
      <c r="C6" s="280"/>
      <c r="D6" s="280"/>
      <c r="E6" s="280"/>
      <c r="F6" s="280"/>
      <c r="G6" s="280"/>
      <c r="H6" s="280"/>
      <c r="I6" s="280"/>
    </row>
    <row r="7" spans="1:9" ht="18">
      <c r="A7" s="280" t="s">
        <v>1</v>
      </c>
      <c r="B7" s="280"/>
      <c r="C7" s="280"/>
      <c r="D7" s="280"/>
      <c r="E7" s="280"/>
      <c r="F7" s="280"/>
      <c r="G7" s="280"/>
      <c r="H7" s="280"/>
      <c r="I7" s="280"/>
    </row>
    <row r="8" spans="1:9" ht="18">
      <c r="A8" s="310" t="s">
        <v>2</v>
      </c>
      <c r="B8" s="310"/>
      <c r="C8" s="310"/>
      <c r="D8" s="310"/>
      <c r="E8" s="310"/>
      <c r="F8" s="310"/>
      <c r="G8" s="310"/>
      <c r="H8" s="310"/>
      <c r="I8" s="310"/>
    </row>
    <row r="9" spans="1:9" ht="18.75" customHeight="1">
      <c r="A9" s="296" t="s">
        <v>193</v>
      </c>
      <c r="B9" s="298" t="s">
        <v>246</v>
      </c>
      <c r="C9" s="298" t="s">
        <v>194</v>
      </c>
      <c r="D9" s="300" t="s">
        <v>3</v>
      </c>
      <c r="E9" s="298" t="s">
        <v>4</v>
      </c>
      <c r="F9" s="298" t="s">
        <v>5</v>
      </c>
      <c r="G9" s="298" t="s">
        <v>280</v>
      </c>
      <c r="H9" s="298" t="s">
        <v>281</v>
      </c>
      <c r="I9" s="298" t="s">
        <v>312</v>
      </c>
    </row>
    <row r="10" spans="1:9" ht="51" customHeight="1">
      <c r="A10" s="297"/>
      <c r="B10" s="299"/>
      <c r="C10" s="299"/>
      <c r="D10" s="301"/>
      <c r="E10" s="299"/>
      <c r="F10" s="299"/>
      <c r="G10" s="299"/>
      <c r="H10" s="299"/>
      <c r="I10" s="299"/>
    </row>
    <row r="11" spans="1:9" ht="18.75" customHeight="1">
      <c r="A11" s="302" t="s">
        <v>282</v>
      </c>
      <c r="B11" s="303"/>
      <c r="C11" s="303"/>
      <c r="D11" s="303"/>
      <c r="E11" s="303"/>
      <c r="F11" s="303"/>
      <c r="G11" s="303"/>
      <c r="H11" s="303"/>
      <c r="I11" s="304"/>
    </row>
    <row r="12" spans="1:9" ht="15.6">
      <c r="A12" s="114">
        <v>1</v>
      </c>
      <c r="B12" s="113"/>
      <c r="C12" s="113">
        <v>11130071</v>
      </c>
      <c r="D12" s="170" t="s">
        <v>209</v>
      </c>
      <c r="E12" s="114" t="s">
        <v>6</v>
      </c>
      <c r="F12" s="114">
        <v>18</v>
      </c>
      <c r="G12" s="119">
        <v>360</v>
      </c>
      <c r="H12" s="119">
        <v>360</v>
      </c>
      <c r="I12" s="119">
        <f>G12-H12</f>
        <v>0</v>
      </c>
    </row>
    <row r="13" spans="1:9" ht="15.6">
      <c r="A13" s="114">
        <v>2</v>
      </c>
      <c r="B13" s="166"/>
      <c r="C13" s="166">
        <v>11130072</v>
      </c>
      <c r="D13" s="170" t="s">
        <v>210</v>
      </c>
      <c r="E13" s="167" t="s">
        <v>157</v>
      </c>
      <c r="F13" s="167">
        <v>23</v>
      </c>
      <c r="G13" s="168">
        <v>183.68</v>
      </c>
      <c r="H13" s="168">
        <v>183.68</v>
      </c>
      <c r="I13" s="119">
        <f t="shared" ref="I13:I15" si="0">G13-H13</f>
        <v>0</v>
      </c>
    </row>
    <row r="14" spans="1:9" ht="15.6">
      <c r="A14" s="114">
        <v>3</v>
      </c>
      <c r="B14" s="113"/>
      <c r="C14" s="113"/>
      <c r="D14" s="113" t="s">
        <v>228</v>
      </c>
      <c r="E14" s="114" t="s">
        <v>6</v>
      </c>
      <c r="F14" s="114">
        <v>1</v>
      </c>
      <c r="G14" s="119">
        <v>0</v>
      </c>
      <c r="H14" s="119">
        <v>0</v>
      </c>
      <c r="I14" s="119">
        <f t="shared" si="0"/>
        <v>0</v>
      </c>
    </row>
    <row r="15" spans="1:9" ht="15.6">
      <c r="A15" s="114">
        <v>4</v>
      </c>
      <c r="B15" s="113"/>
      <c r="C15" s="113">
        <v>11130075</v>
      </c>
      <c r="D15" s="113" t="s">
        <v>229</v>
      </c>
      <c r="E15" s="114" t="s">
        <v>6</v>
      </c>
      <c r="F15" s="114">
        <v>1</v>
      </c>
      <c r="G15" s="119">
        <v>100</v>
      </c>
      <c r="H15" s="119">
        <v>100</v>
      </c>
      <c r="I15" s="119">
        <f t="shared" si="0"/>
        <v>0</v>
      </c>
    </row>
    <row r="16" spans="1:9" ht="15.6">
      <c r="A16" s="113"/>
      <c r="B16" s="113"/>
      <c r="C16" s="113"/>
      <c r="D16" s="113"/>
      <c r="E16" s="114"/>
      <c r="F16" s="17">
        <f>SUM(F12:F15)</f>
        <v>43</v>
      </c>
      <c r="G16" s="17">
        <f t="shared" ref="G16:I16" si="1">SUM(G12:G15)</f>
        <v>643.68000000000006</v>
      </c>
      <c r="H16" s="17">
        <f t="shared" si="1"/>
        <v>643.68000000000006</v>
      </c>
      <c r="I16" s="17">
        <f t="shared" si="1"/>
        <v>0</v>
      </c>
    </row>
    <row r="17" spans="1:9" ht="15.6">
      <c r="A17" s="113"/>
      <c r="B17" s="113"/>
      <c r="C17" s="113"/>
      <c r="D17" s="113"/>
      <c r="E17" s="114"/>
      <c r="F17" s="114"/>
      <c r="G17" s="119"/>
      <c r="H17" s="119"/>
      <c r="I17" s="119"/>
    </row>
    <row r="18" spans="1:9" ht="18.75" customHeight="1">
      <c r="A18" s="302" t="s">
        <v>283</v>
      </c>
      <c r="B18" s="303"/>
      <c r="C18" s="303"/>
      <c r="D18" s="303"/>
      <c r="E18" s="303"/>
      <c r="F18" s="303"/>
      <c r="G18" s="303"/>
      <c r="H18" s="303"/>
      <c r="I18" s="304"/>
    </row>
    <row r="19" spans="1:9" ht="15.6">
      <c r="A19" s="14">
        <v>5</v>
      </c>
      <c r="B19" s="125"/>
      <c r="C19" s="116">
        <v>11130060</v>
      </c>
      <c r="D19" s="170" t="s">
        <v>231</v>
      </c>
      <c r="E19" s="19" t="s">
        <v>6</v>
      </c>
      <c r="F19" s="221">
        <v>1</v>
      </c>
      <c r="G19" s="119">
        <v>133</v>
      </c>
      <c r="H19" s="119">
        <v>133</v>
      </c>
      <c r="I19" s="222">
        <f>G19-H19</f>
        <v>0</v>
      </c>
    </row>
    <row r="20" spans="1:9" ht="15.6">
      <c r="A20" s="14">
        <v>6</v>
      </c>
      <c r="B20" s="125"/>
      <c r="C20" s="116">
        <v>11130061</v>
      </c>
      <c r="D20" s="170" t="s">
        <v>232</v>
      </c>
      <c r="E20" s="19" t="s">
        <v>6</v>
      </c>
      <c r="F20" s="221">
        <v>1</v>
      </c>
      <c r="G20" s="119">
        <v>153.85</v>
      </c>
      <c r="H20" s="119">
        <v>153.85</v>
      </c>
      <c r="I20" s="222">
        <f t="shared" ref="I20:I28" si="2">G20-H20</f>
        <v>0</v>
      </c>
    </row>
    <row r="21" spans="1:9" ht="15.6">
      <c r="A21" s="14">
        <v>7</v>
      </c>
      <c r="B21" s="125"/>
      <c r="C21" s="116">
        <v>11130062</v>
      </c>
      <c r="D21" s="170" t="s">
        <v>233</v>
      </c>
      <c r="E21" s="19" t="s">
        <v>6</v>
      </c>
      <c r="F21" s="221">
        <v>1</v>
      </c>
      <c r="G21" s="119">
        <v>290</v>
      </c>
      <c r="H21" s="119">
        <v>290</v>
      </c>
      <c r="I21" s="222">
        <f t="shared" si="2"/>
        <v>0</v>
      </c>
    </row>
    <row r="22" spans="1:9" ht="15.6">
      <c r="A22" s="14">
        <v>8</v>
      </c>
      <c r="B22" s="125"/>
      <c r="C22" s="162">
        <v>11130063</v>
      </c>
      <c r="D22" s="170" t="s">
        <v>234</v>
      </c>
      <c r="E22" s="169" t="s">
        <v>6</v>
      </c>
      <c r="F22" s="223">
        <v>1</v>
      </c>
      <c r="G22" s="168">
        <v>5000</v>
      </c>
      <c r="H22" s="168">
        <v>5000</v>
      </c>
      <c r="I22" s="222">
        <f t="shared" si="2"/>
        <v>0</v>
      </c>
    </row>
    <row r="23" spans="1:9" ht="15.6">
      <c r="A23" s="14">
        <v>9</v>
      </c>
      <c r="B23" s="125"/>
      <c r="C23" s="116">
        <v>11130064</v>
      </c>
      <c r="D23" s="171" t="s">
        <v>235</v>
      </c>
      <c r="E23" s="19" t="s">
        <v>6</v>
      </c>
      <c r="F23" s="221">
        <v>1</v>
      </c>
      <c r="G23" s="119">
        <v>650</v>
      </c>
      <c r="H23" s="119">
        <v>650</v>
      </c>
      <c r="I23" s="222">
        <f t="shared" si="2"/>
        <v>0</v>
      </c>
    </row>
    <row r="24" spans="1:9" ht="15.6">
      <c r="A24" s="14">
        <v>10</v>
      </c>
      <c r="B24" s="125"/>
      <c r="C24" s="116">
        <v>11130052</v>
      </c>
      <c r="D24" s="172" t="s">
        <v>216</v>
      </c>
      <c r="E24" s="113" t="s">
        <v>6</v>
      </c>
      <c r="F24" s="114">
        <v>1</v>
      </c>
      <c r="G24" s="114">
        <v>116</v>
      </c>
      <c r="H24" s="114">
        <v>116</v>
      </c>
      <c r="I24" s="222">
        <f t="shared" si="2"/>
        <v>0</v>
      </c>
    </row>
    <row r="25" spans="1:9" ht="15.6">
      <c r="A25" s="14">
        <v>11</v>
      </c>
      <c r="B25" s="125"/>
      <c r="C25" s="116">
        <v>11130054</v>
      </c>
      <c r="D25" s="172" t="s">
        <v>217</v>
      </c>
      <c r="E25" s="113" t="s">
        <v>6</v>
      </c>
      <c r="F25" s="114">
        <v>1</v>
      </c>
      <c r="G25" s="114">
        <v>4.5</v>
      </c>
      <c r="H25" s="114">
        <v>4.5</v>
      </c>
      <c r="I25" s="222">
        <f t="shared" si="2"/>
        <v>0</v>
      </c>
    </row>
    <row r="26" spans="1:9" ht="15.6">
      <c r="A26" s="14">
        <v>12</v>
      </c>
      <c r="B26" s="125"/>
      <c r="C26" s="116">
        <v>11130055</v>
      </c>
      <c r="D26" s="172" t="s">
        <v>218</v>
      </c>
      <c r="E26" s="113" t="s">
        <v>6</v>
      </c>
      <c r="F26" s="114">
        <v>12</v>
      </c>
      <c r="G26" s="114">
        <v>184</v>
      </c>
      <c r="H26" s="114">
        <v>184</v>
      </c>
      <c r="I26" s="222">
        <f t="shared" si="2"/>
        <v>0</v>
      </c>
    </row>
    <row r="27" spans="1:9" ht="15.6">
      <c r="A27" s="14">
        <v>13</v>
      </c>
      <c r="B27" s="125"/>
      <c r="C27" s="116">
        <v>11130056</v>
      </c>
      <c r="D27" s="172" t="s">
        <v>219</v>
      </c>
      <c r="E27" s="113" t="s">
        <v>6</v>
      </c>
      <c r="F27" s="114">
        <v>9</v>
      </c>
      <c r="G27" s="114">
        <v>46</v>
      </c>
      <c r="H27" s="114">
        <v>46</v>
      </c>
      <c r="I27" s="222">
        <f t="shared" si="2"/>
        <v>0</v>
      </c>
    </row>
    <row r="28" spans="1:9" ht="15.6">
      <c r="A28" s="14">
        <v>14</v>
      </c>
      <c r="B28" s="125"/>
      <c r="C28" s="116"/>
      <c r="D28" s="172" t="s">
        <v>220</v>
      </c>
      <c r="E28" s="113" t="s">
        <v>6</v>
      </c>
      <c r="F28" s="114">
        <v>1</v>
      </c>
      <c r="G28" s="114">
        <v>9.4</v>
      </c>
      <c r="H28" s="119">
        <v>0</v>
      </c>
      <c r="I28" s="222">
        <f t="shared" si="2"/>
        <v>9.4</v>
      </c>
    </row>
    <row r="29" spans="1:9" ht="15.6">
      <c r="A29" s="113"/>
      <c r="B29" s="113"/>
      <c r="C29" s="173"/>
      <c r="D29" s="173"/>
      <c r="E29" s="174"/>
      <c r="F29" s="225">
        <f>SUM(F19:F28)</f>
        <v>29</v>
      </c>
      <c r="G29" s="225">
        <f t="shared" ref="G29:I29" si="3">SUM(G19:G28)</f>
        <v>6586.75</v>
      </c>
      <c r="H29" s="225">
        <f t="shared" si="3"/>
        <v>6577.35</v>
      </c>
      <c r="I29" s="225">
        <f t="shared" si="3"/>
        <v>9.4</v>
      </c>
    </row>
    <row r="30" spans="1:9" ht="18.75" customHeight="1">
      <c r="A30" s="302" t="s">
        <v>284</v>
      </c>
      <c r="B30" s="303"/>
      <c r="C30" s="303"/>
      <c r="D30" s="303"/>
      <c r="E30" s="303"/>
      <c r="F30" s="303"/>
      <c r="G30" s="303"/>
      <c r="H30" s="303"/>
      <c r="I30" s="304"/>
    </row>
    <row r="31" spans="1:9" ht="15.6">
      <c r="A31" s="14">
        <v>15</v>
      </c>
      <c r="B31" s="19"/>
      <c r="C31" s="19">
        <v>11130019</v>
      </c>
      <c r="D31" s="172" t="s">
        <v>211</v>
      </c>
      <c r="E31" s="172" t="s">
        <v>6</v>
      </c>
      <c r="F31" s="114">
        <v>3</v>
      </c>
      <c r="G31" s="119">
        <v>108</v>
      </c>
      <c r="H31" s="119">
        <v>108</v>
      </c>
      <c r="I31" s="222">
        <f t="shared" ref="I31:I36" si="4">G31-H31</f>
        <v>0</v>
      </c>
    </row>
    <row r="32" spans="1:9" ht="15.6">
      <c r="A32" s="14">
        <v>16</v>
      </c>
      <c r="B32" s="19"/>
      <c r="C32" s="19">
        <v>11130020</v>
      </c>
      <c r="D32" s="113" t="s">
        <v>212</v>
      </c>
      <c r="E32" s="172" t="s">
        <v>6</v>
      </c>
      <c r="F32" s="114">
        <v>7</v>
      </c>
      <c r="G32" s="119">
        <v>608</v>
      </c>
      <c r="H32" s="119">
        <v>608</v>
      </c>
      <c r="I32" s="222">
        <f t="shared" si="4"/>
        <v>0</v>
      </c>
    </row>
    <row r="33" spans="1:9" ht="15.6">
      <c r="A33" s="14">
        <v>17</v>
      </c>
      <c r="B33" s="19"/>
      <c r="C33" s="19">
        <v>11130024</v>
      </c>
      <c r="D33" s="172" t="s">
        <v>213</v>
      </c>
      <c r="E33" s="172" t="s">
        <v>214</v>
      </c>
      <c r="F33" s="114">
        <v>1</v>
      </c>
      <c r="G33" s="119">
        <v>61</v>
      </c>
      <c r="H33" s="119">
        <v>61</v>
      </c>
      <c r="I33" s="222">
        <f t="shared" si="4"/>
        <v>0</v>
      </c>
    </row>
    <row r="34" spans="1:9" ht="15.6">
      <c r="A34" s="14">
        <v>18</v>
      </c>
      <c r="B34" s="19"/>
      <c r="C34" s="19">
        <v>11130026</v>
      </c>
      <c r="D34" s="172" t="s">
        <v>215</v>
      </c>
      <c r="E34" s="172" t="s">
        <v>6</v>
      </c>
      <c r="F34" s="114">
        <v>1</v>
      </c>
      <c r="G34" s="119">
        <v>94</v>
      </c>
      <c r="H34" s="119">
        <v>94</v>
      </c>
      <c r="I34" s="222">
        <f t="shared" si="4"/>
        <v>0</v>
      </c>
    </row>
    <row r="35" spans="1:9" ht="15.6">
      <c r="A35" s="14">
        <v>19</v>
      </c>
      <c r="B35" s="19"/>
      <c r="C35" s="19">
        <v>11130033</v>
      </c>
      <c r="D35" s="170" t="s">
        <v>230</v>
      </c>
      <c r="E35" s="172" t="s">
        <v>6</v>
      </c>
      <c r="F35" s="14">
        <v>1</v>
      </c>
      <c r="G35" s="15">
        <v>290</v>
      </c>
      <c r="H35" s="15">
        <v>290</v>
      </c>
      <c r="I35" s="222">
        <f t="shared" si="4"/>
        <v>0</v>
      </c>
    </row>
    <row r="36" spans="1:9" ht="15.6">
      <c r="A36" s="14">
        <v>20</v>
      </c>
      <c r="B36" s="19"/>
      <c r="C36" s="19"/>
      <c r="D36" s="116" t="s">
        <v>285</v>
      </c>
      <c r="E36" s="14"/>
      <c r="F36" s="14">
        <v>1</v>
      </c>
      <c r="G36" s="15">
        <v>4.7</v>
      </c>
      <c r="H36" s="15">
        <v>0</v>
      </c>
      <c r="I36" s="222">
        <f t="shared" si="4"/>
        <v>4.7</v>
      </c>
    </row>
    <row r="37" spans="1:9" ht="15.6">
      <c r="A37" s="19"/>
      <c r="B37" s="19"/>
      <c r="C37" s="19"/>
      <c r="D37" s="116"/>
      <c r="E37" s="14"/>
      <c r="F37" s="221"/>
      <c r="G37" s="224"/>
      <c r="H37" s="224"/>
      <c r="I37" s="222"/>
    </row>
    <row r="38" spans="1:9" ht="15.6">
      <c r="A38" s="19"/>
      <c r="B38" s="19"/>
      <c r="C38" s="19"/>
      <c r="D38" s="19"/>
      <c r="E38" s="14"/>
      <c r="F38" s="7">
        <f>SUM(F31:F37)</f>
        <v>14</v>
      </c>
      <c r="G38" s="16">
        <f t="shared" ref="G38:I38" si="5">SUM(G31:G37)</f>
        <v>1165.7</v>
      </c>
      <c r="H38" s="16">
        <f t="shared" si="5"/>
        <v>1161</v>
      </c>
      <c r="I38" s="16">
        <f t="shared" si="5"/>
        <v>4.7</v>
      </c>
    </row>
    <row r="39" spans="1:9" ht="15.6">
      <c r="A39" s="302" t="s">
        <v>286</v>
      </c>
      <c r="B39" s="303"/>
      <c r="C39" s="303"/>
      <c r="D39" s="305"/>
      <c r="E39" s="305"/>
      <c r="F39" s="305"/>
      <c r="G39" s="306"/>
      <c r="H39" s="175"/>
      <c r="I39" s="176"/>
    </row>
    <row r="40" spans="1:9" ht="15.6">
      <c r="A40" s="14">
        <v>21</v>
      </c>
      <c r="B40" s="19"/>
      <c r="C40" s="163" t="s">
        <v>287</v>
      </c>
      <c r="D40" s="172" t="s">
        <v>221</v>
      </c>
      <c r="E40" s="172" t="s">
        <v>6</v>
      </c>
      <c r="F40" s="114">
        <v>1</v>
      </c>
      <c r="G40" s="119">
        <v>44.65</v>
      </c>
      <c r="H40" s="119">
        <v>44.65</v>
      </c>
      <c r="I40" s="222">
        <f t="shared" ref="I40:I46" si="6">G40-H40</f>
        <v>0</v>
      </c>
    </row>
    <row r="41" spans="1:9" ht="15.6">
      <c r="A41" s="14">
        <v>22</v>
      </c>
      <c r="B41" s="19"/>
      <c r="C41" s="163" t="s">
        <v>288</v>
      </c>
      <c r="D41" s="172" t="s">
        <v>222</v>
      </c>
      <c r="E41" s="172" t="s">
        <v>6</v>
      </c>
      <c r="F41" s="114">
        <v>3</v>
      </c>
      <c r="G41" s="119">
        <v>13.2</v>
      </c>
      <c r="H41" s="119">
        <v>13.2</v>
      </c>
      <c r="I41" s="222">
        <f t="shared" si="6"/>
        <v>0</v>
      </c>
    </row>
    <row r="42" spans="1:9" ht="15.6">
      <c r="A42" s="14">
        <v>23</v>
      </c>
      <c r="B42" s="19"/>
      <c r="C42" s="163" t="s">
        <v>289</v>
      </c>
      <c r="D42" s="172" t="s">
        <v>223</v>
      </c>
      <c r="E42" s="172" t="s">
        <v>6</v>
      </c>
      <c r="F42" s="114">
        <v>1</v>
      </c>
      <c r="G42" s="119">
        <v>111</v>
      </c>
      <c r="H42" s="119">
        <v>111</v>
      </c>
      <c r="I42" s="222">
        <f t="shared" si="6"/>
        <v>0</v>
      </c>
    </row>
    <row r="43" spans="1:9" ht="15.6">
      <c r="A43" s="14">
        <v>24</v>
      </c>
      <c r="B43" s="19"/>
      <c r="C43" s="163" t="s">
        <v>290</v>
      </c>
      <c r="D43" s="172" t="s">
        <v>224</v>
      </c>
      <c r="E43" s="172" t="s">
        <v>6</v>
      </c>
      <c r="F43" s="114">
        <v>12</v>
      </c>
      <c r="G43" s="119">
        <v>128.4</v>
      </c>
      <c r="H43" s="119">
        <v>128.4</v>
      </c>
      <c r="I43" s="222">
        <f t="shared" si="6"/>
        <v>0</v>
      </c>
    </row>
    <row r="44" spans="1:9" ht="15.6">
      <c r="A44" s="14">
        <v>25</v>
      </c>
      <c r="B44" s="19"/>
      <c r="C44" s="163" t="s">
        <v>292</v>
      </c>
      <c r="D44" s="172" t="s">
        <v>291</v>
      </c>
      <c r="E44" s="172" t="s">
        <v>6</v>
      </c>
      <c r="F44" s="114">
        <v>2</v>
      </c>
      <c r="G44" s="119">
        <v>76</v>
      </c>
      <c r="H44" s="119">
        <v>76</v>
      </c>
      <c r="I44" s="222">
        <f t="shared" si="6"/>
        <v>0</v>
      </c>
    </row>
    <row r="45" spans="1:9" ht="15.6">
      <c r="A45" s="14">
        <v>26</v>
      </c>
      <c r="B45" s="19"/>
      <c r="C45" s="163" t="s">
        <v>293</v>
      </c>
      <c r="D45" s="172" t="s">
        <v>225</v>
      </c>
      <c r="E45" s="172" t="s">
        <v>6</v>
      </c>
      <c r="F45" s="114">
        <v>2</v>
      </c>
      <c r="G45" s="119">
        <v>100</v>
      </c>
      <c r="H45" s="119">
        <v>100</v>
      </c>
      <c r="I45" s="222">
        <f t="shared" si="6"/>
        <v>0</v>
      </c>
    </row>
    <row r="46" spans="1:9" ht="15.6">
      <c r="A46" s="14">
        <v>27</v>
      </c>
      <c r="B46" s="19"/>
      <c r="C46" s="163"/>
      <c r="D46" s="172" t="s">
        <v>226</v>
      </c>
      <c r="E46" s="172" t="s">
        <v>6</v>
      </c>
      <c r="F46" s="114">
        <v>2</v>
      </c>
      <c r="G46" s="119">
        <v>5</v>
      </c>
      <c r="H46" s="226">
        <v>0</v>
      </c>
      <c r="I46" s="222">
        <f t="shared" si="6"/>
        <v>5</v>
      </c>
    </row>
    <row r="47" spans="1:9" ht="15.6">
      <c r="A47" s="19"/>
      <c r="B47" s="19"/>
      <c r="C47" s="19"/>
      <c r="D47" s="164"/>
      <c r="E47" s="165"/>
      <c r="F47" s="227">
        <f>SUM(F40:F46)</f>
        <v>23</v>
      </c>
      <c r="G47" s="227">
        <f t="shared" ref="G47:I47" si="7">SUM(G40:G46)</f>
        <v>478.25</v>
      </c>
      <c r="H47" s="227">
        <f t="shared" si="7"/>
        <v>473.25</v>
      </c>
      <c r="I47" s="227">
        <f t="shared" si="7"/>
        <v>5</v>
      </c>
    </row>
    <row r="48" spans="1:9" ht="15.6">
      <c r="A48" s="177"/>
      <c r="B48" s="177"/>
      <c r="C48" s="177"/>
      <c r="D48" s="177"/>
      <c r="E48" s="177"/>
      <c r="F48" s="228"/>
      <c r="G48" s="228"/>
      <c r="H48" s="228"/>
      <c r="I48" s="228"/>
    </row>
    <row r="49" spans="1:9" ht="15.6">
      <c r="A49" s="178"/>
      <c r="B49" s="307" t="s">
        <v>294</v>
      </c>
      <c r="C49" s="308"/>
      <c r="D49" s="309"/>
      <c r="E49" s="178"/>
      <c r="F49" s="229">
        <f>F16+F29+F38+F47</f>
        <v>109</v>
      </c>
      <c r="G49" s="229">
        <f t="shared" ref="G49:I49" si="8">G16+G29+G38+G47</f>
        <v>8874.380000000001</v>
      </c>
      <c r="H49" s="229">
        <f t="shared" si="8"/>
        <v>8855.2800000000007</v>
      </c>
      <c r="I49" s="229">
        <f t="shared" si="8"/>
        <v>19.100000000000001</v>
      </c>
    </row>
    <row r="50" spans="1:9" ht="15.6">
      <c r="A50" s="115"/>
      <c r="B50" s="115"/>
      <c r="C50" s="115"/>
      <c r="D50" s="115"/>
      <c r="E50" s="115"/>
      <c r="F50" s="115"/>
      <c r="G50" s="115"/>
      <c r="H50" s="115"/>
      <c r="I50" s="115"/>
    </row>
    <row r="51" spans="1:9" ht="15.6">
      <c r="A51" s="115"/>
      <c r="B51" s="115"/>
      <c r="C51" s="115"/>
      <c r="D51" s="115"/>
      <c r="E51" s="115"/>
      <c r="F51" s="115"/>
      <c r="G51" s="115"/>
      <c r="H51" s="115"/>
      <c r="I51" s="115"/>
    </row>
    <row r="52" spans="1:9" ht="15.6">
      <c r="A52" s="115"/>
      <c r="B52" s="115"/>
      <c r="C52" s="115"/>
      <c r="D52" s="115"/>
      <c r="E52" s="115"/>
      <c r="F52" s="115"/>
      <c r="G52" s="115"/>
      <c r="H52" s="115"/>
      <c r="I52" s="115"/>
    </row>
    <row r="53" spans="1:9" ht="15.6">
      <c r="A53" s="115"/>
      <c r="B53" s="115"/>
      <c r="C53" s="115"/>
      <c r="D53" s="115"/>
      <c r="E53" s="115"/>
      <c r="F53" s="115"/>
      <c r="G53" s="115"/>
      <c r="H53" s="115"/>
      <c r="I53" s="115"/>
    </row>
    <row r="54" spans="1:9" ht="15.6">
      <c r="A54" s="115"/>
      <c r="B54" s="115"/>
      <c r="C54" s="115"/>
      <c r="D54" s="115"/>
      <c r="E54" s="115"/>
      <c r="F54" s="115"/>
      <c r="G54" s="115"/>
      <c r="H54" s="115"/>
      <c r="I54" s="115"/>
    </row>
    <row r="55" spans="1:9" ht="15.6">
      <c r="A55" s="115"/>
      <c r="B55" s="115"/>
      <c r="C55" s="115"/>
      <c r="D55" s="115"/>
      <c r="E55" s="115"/>
      <c r="F55" s="115"/>
      <c r="G55" s="115"/>
      <c r="H55" s="115"/>
      <c r="I55" s="115"/>
    </row>
  </sheetData>
  <mergeCells count="22">
    <mergeCell ref="F1:I1"/>
    <mergeCell ref="F2:I2"/>
    <mergeCell ref="F3:I3"/>
    <mergeCell ref="F4:I4"/>
    <mergeCell ref="A5:I5"/>
    <mergeCell ref="A6:I6"/>
    <mergeCell ref="A7:I7"/>
    <mergeCell ref="A8:I8"/>
    <mergeCell ref="G9:G10"/>
    <mergeCell ref="I9:I10"/>
    <mergeCell ref="H9:H10"/>
    <mergeCell ref="A9:A10"/>
    <mergeCell ref="B9:B10"/>
    <mergeCell ref="C9:C10"/>
    <mergeCell ref="D9:D10"/>
    <mergeCell ref="E9:E10"/>
    <mergeCell ref="F9:F10"/>
    <mergeCell ref="A18:I18"/>
    <mergeCell ref="A11:I11"/>
    <mergeCell ref="A30:I30"/>
    <mergeCell ref="A39:G39"/>
    <mergeCell ref="B49:D49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АПАРАТ</vt:lpstr>
      <vt:lpstr>Клубні заклади</vt:lpstr>
      <vt:lpstr>Бібліотеки</vt:lpstr>
      <vt:lpstr>АПАРАТ!Область_печати</vt:lpstr>
      <vt:lpstr>Бібліотеки!Область_печати</vt:lpstr>
      <vt:lpstr>'Клубні заклади'!Область_печати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Людмила</cp:lastModifiedBy>
  <cp:lastPrinted>2022-09-22T13:43:45Z</cp:lastPrinted>
  <dcterms:created xsi:type="dcterms:W3CDTF">2022-08-30T06:16:15Z</dcterms:created>
  <dcterms:modified xsi:type="dcterms:W3CDTF">2022-09-23T06:20:14Z</dcterms:modified>
</cp:coreProperties>
</file>